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nunez\Documents\PU\REPORTES NUEVOS\Estandar\"/>
    </mc:Choice>
  </mc:AlternateContent>
  <bookViews>
    <workbookView xWindow="0" yWindow="0" windowWidth="20490" windowHeight="7545" tabRatio="688" firstSheet="9" activeTab="11"/>
  </bookViews>
  <sheets>
    <sheet name="N_Campos Generales" sheetId="4" r:id="rId1"/>
    <sheet name="N_Campos Especificos" sheetId="5" r:id="rId2"/>
    <sheet name="a)Equipo (E)" sheetId="2" r:id="rId3"/>
    <sheet name="b)Equipo (T)" sheetId="10" r:id="rId4"/>
    <sheet name="c)Mano de Obra (E)" sheetId="1" r:id="rId5"/>
    <sheet name="d)Mano de Obra (T)" sheetId="11" r:id="rId6"/>
    <sheet name="e)Materiales (E)" sheetId="3" r:id="rId7"/>
    <sheet name="f)Materiales (T)" sheetId="12" r:id="rId8"/>
    <sheet name="g)Materiales con Consecutivo" sheetId="9" r:id="rId9"/>
    <sheet name="h)Equipo (E) con %Relativos" sheetId="6" r:id="rId10"/>
    <sheet name="i)Mano de O. (E) con %Rel." sheetId="7" r:id="rId11"/>
    <sheet name="j)Materiales (E) con %Rel." sheetId="8" r:id="rId12"/>
  </sheets>
  <definedNames>
    <definedName name="area">'N_Campos Generales'!$C$21</definedName>
    <definedName name="cargo">'N_Campos Generales'!$C$18</definedName>
    <definedName name="cargocontacto">'N_Campos Generales'!$C$30</definedName>
    <definedName name="cargoresponsabledelaobra">'N_Campos Generales'!$C$48</definedName>
    <definedName name="cargovendedor">'N_Campos Generales'!$C$51</definedName>
    <definedName name="ciudad">'N_Campos Generales'!$C$9</definedName>
    <definedName name="ciudadcliente">'N_Campos Generales'!$C$26</definedName>
    <definedName name="ciudaddelaobra">'N_Campos Generales'!$C$42</definedName>
    <definedName name="cmic">'N_Campos Generales'!$C$14</definedName>
    <definedName name="codigodelaobra">'N_Campos Generales'!$C$38</definedName>
    <definedName name="codigopostalcliente">'N_Campos Generales'!$C$25</definedName>
    <definedName name="codigopostaldelaobra">'N_Campos Generales'!$C$44</definedName>
    <definedName name="codigovendedor">'N_Campos Generales'!$C$49</definedName>
    <definedName name="colonia">'N_Campos Generales'!$C$8</definedName>
    <definedName name="coloniacliente">'N_Campos Generales'!$C$24</definedName>
    <definedName name="coloniadelaobra">'N_Campos Generales'!$C$41</definedName>
    <definedName name="contactocliente">'N_Campos Generales'!$C$29</definedName>
    <definedName name="decimalesredondeo">'N_Campos Generales'!$C$62</definedName>
    <definedName name="departamento">'N_Campos Generales'!$C$22</definedName>
    <definedName name="direccioncliente">'N_Campos Generales'!$C$23</definedName>
    <definedName name="direcciondeconcurso">'N_Campos Generales'!$C$36</definedName>
    <definedName name="direcciondelaobra">'N_Campos Generales'!$C$40</definedName>
    <definedName name="domicilio">'N_Campos Generales'!$C$7</definedName>
    <definedName name="email">'N_Campos Generales'!$C$13</definedName>
    <definedName name="emailcliente">'N_Campos Generales'!$C$28</definedName>
    <definedName name="emaildelaobra">'N_Campos Generales'!$C$46</definedName>
    <definedName name="estado">'N_Campos Generales'!$C$10</definedName>
    <definedName name="estadodelaobra">'N_Campos Generales'!$C$43</definedName>
    <definedName name="fechaconvocatoria">'N_Campos Generales'!$C$69</definedName>
    <definedName name="fechadeconcurso">'N_Campos Generales'!$C$34</definedName>
    <definedName name="fechainicio">'N_Campos Generales'!$C$54</definedName>
    <definedName name="fechaterminacion">'N_Campos Generales'!$C$55</definedName>
    <definedName name="imss">'N_Campos Generales'!$C$16</definedName>
    <definedName name="infonavit">'N_Campos Generales'!$C$15</definedName>
    <definedName name="mailcontacto">'N_Campos Generales'!$C$32</definedName>
    <definedName name="mailvendedor">'N_Campos Generales'!$C$53</definedName>
    <definedName name="nombrecliente">'N_Campos Generales'!$C$20</definedName>
    <definedName name="nombredelaobra">'N_Campos Generales'!$C$39</definedName>
    <definedName name="nombrevendedor">'N_Campos Generales'!$C$50</definedName>
    <definedName name="numconvocatoria">'N_Campos Generales'!$C$68</definedName>
    <definedName name="numerodeconcurso">'N_Campos Generales'!$C$35</definedName>
    <definedName name="plazocalculado">'N_Campos Generales'!$C$60</definedName>
    <definedName name="plazoreal">'N_Campos Generales'!$C$61</definedName>
    <definedName name="porcentajeivapresupuesto">'N_Campos Generales'!$C$58</definedName>
    <definedName name="primeramoneda">'N_Campos Generales'!$C$63</definedName>
    <definedName name="razonsocial">'N_Campos Generales'!$C$6</definedName>
    <definedName name="remateprimeramoneda">'N_Campos Generales'!$C$65</definedName>
    <definedName name="rematesegundamoneda">'N_Campos Generales'!$C$66</definedName>
    <definedName name="responsable">'N_Campos Generales'!$C$17</definedName>
    <definedName name="responsabledelaobra">'N_Campos Generales'!$C$47</definedName>
    <definedName name="rfc">'N_Campos Generales'!$C$11</definedName>
    <definedName name="segundamoneda">'N_Campos Generales'!$C$64</definedName>
    <definedName name="telefono">'N_Campos Generales'!$C$12</definedName>
    <definedName name="telefonocliente">'N_Campos Generales'!$C$27</definedName>
    <definedName name="telefonocontacto">'N_Campos Generales'!$C$31</definedName>
    <definedName name="telefonodelaobra">'N_Campos Generales'!$C$45</definedName>
    <definedName name="telefonovendedor">'N_Campos Generales'!$C$52</definedName>
    <definedName name="tipodelicitacion">'N_Campos Generales'!$C$70</definedName>
    <definedName name="totalpresupuestoprimeramoneda">'N_Campos Generales'!$C$56</definedName>
    <definedName name="totalpresupuestosegundamoneda">'N_Campos Generales'!$C$57</definedName>
  </definedNames>
  <calcPr calcId="152511"/>
</workbook>
</file>

<file path=xl/calcChain.xml><?xml version="1.0" encoding="utf-8"?>
<calcChain xmlns="http://schemas.openxmlformats.org/spreadsheetml/2006/main">
  <c r="A21" i="1" l="1"/>
  <c r="A20" i="3"/>
  <c r="H6" i="8" l="1"/>
  <c r="G6" i="7"/>
  <c r="I6" i="6"/>
  <c r="I6" i="9"/>
  <c r="I9" i="9"/>
  <c r="H6" i="12"/>
  <c r="H6" i="3"/>
  <c r="B10" i="8"/>
  <c r="B10" i="7"/>
  <c r="B10" i="6"/>
  <c r="B10" i="9"/>
  <c r="B10" i="12"/>
  <c r="B10" i="3"/>
  <c r="B10" i="11"/>
  <c r="G6" i="11"/>
  <c r="G9" i="1"/>
  <c r="G6" i="1"/>
  <c r="B10" i="1"/>
  <c r="B10" i="10"/>
  <c r="I6" i="10"/>
  <c r="I6" i="2"/>
  <c r="B10" i="2"/>
  <c r="A2" i="8" l="1"/>
  <c r="A2" i="7"/>
  <c r="A2" i="6"/>
  <c r="A2" i="9"/>
  <c r="A2" i="12"/>
  <c r="A2" i="3"/>
  <c r="A2" i="11"/>
  <c r="A2" i="1"/>
  <c r="A2" i="10"/>
  <c r="A2" i="2"/>
  <c r="B19" i="12"/>
  <c r="H9" i="12"/>
  <c r="H7" i="12"/>
  <c r="B6" i="12"/>
  <c r="F5" i="12"/>
  <c r="B5" i="12"/>
  <c r="B3" i="12"/>
  <c r="A19" i="11"/>
  <c r="G9" i="11"/>
  <c r="G7" i="11"/>
  <c r="B6" i="11"/>
  <c r="E5" i="11"/>
  <c r="B5" i="11"/>
  <c r="B3" i="11"/>
  <c r="B19" i="10"/>
  <c r="E14" i="10"/>
  <c r="D14" i="10"/>
  <c r="I9" i="10"/>
  <c r="I7" i="10"/>
  <c r="B6" i="10"/>
  <c r="G5" i="10"/>
  <c r="B5" i="10"/>
  <c r="B3" i="10"/>
  <c r="A20" i="9"/>
  <c r="I7" i="9"/>
  <c r="B6" i="9"/>
  <c r="G5" i="9"/>
  <c r="B5" i="9"/>
  <c r="B3" i="9"/>
  <c r="E14" i="6"/>
  <c r="D14" i="6"/>
  <c r="E14" i="2"/>
  <c r="D14" i="2"/>
  <c r="F14" i="2" s="1"/>
  <c r="A24" i="8"/>
  <c r="A24" i="7"/>
  <c r="A24" i="6"/>
  <c r="H9" i="8"/>
  <c r="H8" i="8"/>
  <c r="B6" i="8"/>
  <c r="E5" i="8"/>
  <c r="B5" i="8"/>
  <c r="B3" i="8"/>
  <c r="G9" i="7"/>
  <c r="G7" i="7"/>
  <c r="B6" i="7"/>
  <c r="D5" i="7"/>
  <c r="B5" i="7"/>
  <c r="B3" i="7"/>
  <c r="I9" i="6"/>
  <c r="I7" i="6"/>
  <c r="B6" i="6"/>
  <c r="F5" i="6"/>
  <c r="B5" i="6"/>
  <c r="B3" i="6"/>
  <c r="H9" i="3"/>
  <c r="H7" i="3"/>
  <c r="F5" i="3"/>
  <c r="B6" i="3"/>
  <c r="B5" i="3"/>
  <c r="B3" i="3"/>
  <c r="G7" i="1"/>
  <c r="B6" i="1"/>
  <c r="E5" i="1"/>
  <c r="B5" i="1"/>
  <c r="B3" i="1"/>
  <c r="I9" i="2"/>
  <c r="I7" i="2"/>
  <c r="B6" i="2"/>
  <c r="G5" i="2"/>
  <c r="B5" i="2"/>
  <c r="B3" i="2"/>
  <c r="B20" i="2"/>
  <c r="F14" i="10" l="1"/>
  <c r="F14" i="6"/>
</calcChain>
</file>

<file path=xl/sharedStrings.xml><?xml version="1.0" encoding="utf-8"?>
<sst xmlns="http://schemas.openxmlformats.org/spreadsheetml/2006/main" count="549" uniqueCount="261">
  <si>
    <t>{titulos}</t>
  </si>
  <si>
    <t>Fecha:</t>
  </si>
  <si>
    <t>PROGRAMA DE EROGACIÓN DE UTILIZACIÓN MENSUAL DE LA MANO DE OBRA (POR CONCEPTO)</t>
  </si>
  <si>
    <t>Código</t>
  </si>
  <si>
    <t>Descripción</t>
  </si>
  <si>
    <t>Unidad</t>
  </si>
  <si>
    <t>{titulomeses}</t>
  </si>
  <si>
    <t>{detalle}</t>
  </si>
  <si>
    <t>{unidad}</t>
  </si>
  <si>
    <t>{fin del reporte}</t>
  </si>
  <si>
    <t>PROGRAMA DE EROGACIÓN DE UTILIZACIÓN MENSUAL DE LA MAQUINARIA Y EQUIPO DE CONSTRUCCIÓN (POR CONCEPTO)</t>
  </si>
  <si>
    <t>Horas por Turno</t>
  </si>
  <si>
    <t>Cantidad Máquinas</t>
  </si>
  <si>
    <t>Días Efectivos</t>
  </si>
  <si>
    <t>Horas Efectivas</t>
  </si>
  <si>
    <t>Costo Directo por Hora</t>
  </si>
  <si>
    <t>Importe Total</t>
  </si>
  <si>
    <t>{volumen}</t>
  </si>
  <si>
    <t>{costo}</t>
  </si>
  <si>
    <t>{importe}</t>
  </si>
  <si>
    <t>PROGRAMA DE EROGACIÓN DE UTILIZACIÓN MENSUAL DE MATERIALES Y EQUIPO DE INSTALACIÓN PERMANENTE (POR CONCEPTO)</t>
  </si>
  <si>
    <t>Materiales y Equipos</t>
  </si>
  <si>
    <t>Cantidad</t>
  </si>
  <si>
    <t>DATOS GENERALES PARA IMPRESIÓN DE LOS REPORTES</t>
  </si>
  <si>
    <t>NOMBRE DE CELDA</t>
  </si>
  <si>
    <t>DESCRIPCION</t>
  </si>
  <si>
    <t>VALOR</t>
  </si>
  <si>
    <t>DATOS DE LA EMPRESA</t>
  </si>
  <si>
    <t>razonsocial</t>
  </si>
  <si>
    <t>Nombre de la empresa.</t>
  </si>
  <si>
    <t>domicilio</t>
  </si>
  <si>
    <t>Domicilio de la empresa.</t>
  </si>
  <si>
    <t>colonia</t>
  </si>
  <si>
    <t>Colonia de la empresa</t>
  </si>
  <si>
    <t>ciudad</t>
  </si>
  <si>
    <t>Ciudad donde se localiza la empresa.</t>
  </si>
  <si>
    <t>México</t>
  </si>
  <si>
    <t>estado</t>
  </si>
  <si>
    <t>Entidad federativa o provincia donde se localiza la empresa</t>
  </si>
  <si>
    <t>rfc</t>
  </si>
  <si>
    <t>RFC de la empresa.</t>
  </si>
  <si>
    <t>telefono</t>
  </si>
  <si>
    <t>Telefono(s) de la empresa.</t>
  </si>
  <si>
    <t>email</t>
  </si>
  <si>
    <t>Correo electrónico de la empresa</t>
  </si>
  <si>
    <t>cmic</t>
  </si>
  <si>
    <t>Registro CMIC de la empresa.</t>
  </si>
  <si>
    <t>infonavit</t>
  </si>
  <si>
    <t>Registro INFONAVIT de la empresa.</t>
  </si>
  <si>
    <t>imss</t>
  </si>
  <si>
    <t>Registro IMSS de la empresa.</t>
  </si>
  <si>
    <t>responsable</t>
  </si>
  <si>
    <t>Nombre del responsable de la empresa (para firmas).</t>
  </si>
  <si>
    <t>cargo</t>
  </si>
  <si>
    <t>Cargo del responsable (para firmas).</t>
  </si>
  <si>
    <t>DIRECTOR GENERAL</t>
  </si>
  <si>
    <t>DATOS DEL CLIENTE</t>
  </si>
  <si>
    <t>nombrecliente</t>
  </si>
  <si>
    <t>Nombre del cliente.</t>
  </si>
  <si>
    <t>Sistema de Comunicaciones y Transportes, Sistema de Transporte Colectivo Metro, Administración General de Recursos, Línea 12 (Línea Dorada)</t>
  </si>
  <si>
    <t>area</t>
  </si>
  <si>
    <t>Area del cliente que convoca.</t>
  </si>
  <si>
    <t>Subdirección de planeación y presupuestos</t>
  </si>
  <si>
    <t>departamento</t>
  </si>
  <si>
    <t>Departamento del cliente que licita.</t>
  </si>
  <si>
    <t>Licitaciones y concursos</t>
  </si>
  <si>
    <t>DATOS DEL CONCURSO</t>
  </si>
  <si>
    <t>fechadeconcurso</t>
  </si>
  <si>
    <t>Fecha del concurso.</t>
  </si>
  <si>
    <t>numerodeconcurso</t>
  </si>
  <si>
    <t>Número del concurso.</t>
  </si>
  <si>
    <t>2009/0257-0001</t>
  </si>
  <si>
    <t>Ubicación del concurso (dirección).</t>
  </si>
  <si>
    <t>Baja California 25, Edificio B, Despacho 201</t>
  </si>
  <si>
    <t>DATOS DE LA OBRA</t>
  </si>
  <si>
    <t>nombredelaobra</t>
  </si>
  <si>
    <t>Nombre de la obra.</t>
  </si>
  <si>
    <t>Dirección de la obra.</t>
  </si>
  <si>
    <t>Tramo de Barranca del Muerto a Tlahuac.</t>
  </si>
  <si>
    <t>ciudaddelaobra</t>
  </si>
  <si>
    <t>Ciudad donde se localiza la obra.</t>
  </si>
  <si>
    <t>estadodelaobra</t>
  </si>
  <si>
    <t>Estado o provincia donde se localiza la obra.</t>
  </si>
  <si>
    <t>fechainicio</t>
  </si>
  <si>
    <t>Fecha de inicio de la obra (con 1 en programa de obra).</t>
  </si>
  <si>
    <t>fechaterminacion</t>
  </si>
  <si>
    <t>Fecha de terminación de la obra (con 1 en programa de obra).</t>
  </si>
  <si>
    <t>DATOS ENCABEZADO</t>
  </si>
  <si>
    <t>Decimales para redondeo de importes.</t>
  </si>
  <si>
    <t>Descripción de la moneda 1 en que se muestra el reporte.</t>
  </si>
  <si>
    <t>PESOS</t>
  </si>
  <si>
    <t>Descripción de la moneda 2 en que se muestra el reporte.</t>
  </si>
  <si>
    <t>DÓLARES</t>
  </si>
  <si>
    <t>Remate de la moneda 1</t>
  </si>
  <si>
    <t>M.N.</t>
  </si>
  <si>
    <t>Remate de la moneda 2</t>
  </si>
  <si>
    <t>USD</t>
  </si>
  <si>
    <t>CAMPOS USADOS EN LOS REPORTES DE PROGRAMA DE SUMINISTROS</t>
  </si>
  <si>
    <t>NOMBRE</t>
  </si>
  <si>
    <t>{codigo}</t>
  </si>
  <si>
    <t>{codigoauxiliar}</t>
  </si>
  <si>
    <t>Código auxiliar (codigo de la dependencia, especificacion, etc).</t>
  </si>
  <si>
    <t>{descripcion}</t>
  </si>
  <si>
    <t>Costo en la moneda 1 del insumo.</t>
  </si>
  <si>
    <t>Encabezado de cada periodo.</t>
  </si>
  <si>
    <t>{pie de página}</t>
  </si>
  <si>
    <t>Monto esta hoja:</t>
  </si>
  <si>
    <t>Acumulado:</t>
  </si>
  <si>
    <t>Cliente:</t>
  </si>
  <si>
    <t>Obra:</t>
  </si>
  <si>
    <t>Lugar:</t>
  </si>
  <si>
    <t>Inicio obra:</t>
  </si>
  <si>
    <t>Fin obra:</t>
  </si>
  <si>
    <t>Concurso No.:</t>
  </si>
  <si>
    <t>DATOS DE LA CONVOCATORIA</t>
  </si>
  <si>
    <t>numconvocatoria</t>
  </si>
  <si>
    <t>Numero de la convocatoria del concurso.</t>
  </si>
  <si>
    <t>2009/00028</t>
  </si>
  <si>
    <t>fechaconvocatoria</t>
  </si>
  <si>
    <t>Fecha de la convocatoria.</t>
  </si>
  <si>
    <t>tipodelicitacion</t>
  </si>
  <si>
    <t>Tipo de licitacion</t>
  </si>
  <si>
    <t>Pública</t>
  </si>
  <si>
    <t>Duración:</t>
  </si>
  <si>
    <t>direccioncliente</t>
  </si>
  <si>
    <t>Dirección del cliente.</t>
  </si>
  <si>
    <t>coloniacliente</t>
  </si>
  <si>
    <t>Colonia del cliente.</t>
  </si>
  <si>
    <t>codigopostalcliente</t>
  </si>
  <si>
    <t>Código postal del cliente.</t>
  </si>
  <si>
    <t>ciudadcliente</t>
  </si>
  <si>
    <t>Ciudad del cliente.</t>
  </si>
  <si>
    <t>telefonocliente</t>
  </si>
  <si>
    <t>Teléfono del cliente.</t>
  </si>
  <si>
    <t>emailcliente</t>
  </si>
  <si>
    <t>e-Mail del cliente.</t>
  </si>
  <si>
    <t>contactocliente</t>
  </si>
  <si>
    <t>Nombre del contacto con el cliente.</t>
  </si>
  <si>
    <t>direcciondeconcurso</t>
  </si>
  <si>
    <t>direcciondelaobra</t>
  </si>
  <si>
    <t>coloniadelaobra</t>
  </si>
  <si>
    <t>Colonia de la obra.</t>
  </si>
  <si>
    <t>codigopostaldelaobra</t>
  </si>
  <si>
    <t>Código postal de la obra.</t>
  </si>
  <si>
    <t>telefonodelaobra</t>
  </si>
  <si>
    <t>Teléfono de la obra.</t>
  </si>
  <si>
    <t>emaildelaobra</t>
  </si>
  <si>
    <t>e-Mail de la obra.</t>
  </si>
  <si>
    <t>responsabledelaobra</t>
  </si>
  <si>
    <t>Responsable de la obra.</t>
  </si>
  <si>
    <t>decimalesredondeo</t>
  </si>
  <si>
    <t>primeramoneda</t>
  </si>
  <si>
    <t>segundamoneda</t>
  </si>
  <si>
    <t>rematesegundamoneda</t>
  </si>
  <si>
    <t>remateprimeramoneda</t>
  </si>
  <si>
    <t>Cargo del responsable de la obra.</t>
  </si>
  <si>
    <t>DATOS PIE DE PÁGINA</t>
  </si>
  <si>
    <t>Estos datos corresponden al formato estándar de la hoja Programa de Suministros por Concepto.xls</t>
  </si>
  <si>
    <t>cargoresponsabledelaobra</t>
  </si>
  <si>
    <t>Cargo responsable de la obra.</t>
  </si>
  <si>
    <t>totalpresupuestoprimeramoneda</t>
  </si>
  <si>
    <t>Total del presupuesto primera moneda.</t>
  </si>
  <si>
    <t>totalpresupuestosegundamoneda</t>
  </si>
  <si>
    <t>Total del presupuesto segunda moneda.</t>
  </si>
  <si>
    <t>porcentajeivapresupuesto</t>
  </si>
  <si>
    <t>Porcentaje iva presupuesto.</t>
  </si>
  <si>
    <t>plazocalculado</t>
  </si>
  <si>
    <t>Duración de la obra en dias naturales.</t>
  </si>
  <si>
    <t>plazoreal</t>
  </si>
  <si>
    <t>Duración de la obra en dias habiles.</t>
  </si>
  <si>
    <t>{pormes}</t>
  </si>
  <si>
    <t>Porcentaje por mes.</t>
  </si>
  <si>
    <t>{canmes}</t>
  </si>
  <si>
    <t>Cantidad por mes.</t>
  </si>
  <si>
    <t>{impmes}</t>
  </si>
  <si>
    <t>Importe por mes.</t>
  </si>
  <si>
    <t>{parcial}</t>
  </si>
  <si>
    <t xml:space="preserve">Importe parcial </t>
  </si>
  <si>
    <t>{acumulado}</t>
  </si>
  <si>
    <t xml:space="preserve">Importe acumulado </t>
  </si>
  <si>
    <t>{parcialconletras}</t>
  </si>
  <si>
    <t>Parcial con letra</t>
  </si>
  <si>
    <t>{acumuladoconletras}</t>
  </si>
  <si>
    <t>Acumulado con letra</t>
  </si>
  <si>
    <t>{acumuladoantletras}</t>
  </si>
  <si>
    <t>Acumulado anterior con letra</t>
  </si>
  <si>
    <t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t>
  </si>
  <si>
    <t>{parcialporcentajerelativo}</t>
  </si>
  <si>
    <t>Parcial del porcentaje relativo.</t>
  </si>
  <si>
    <t>{acumuladoporcentajerelativo}</t>
  </si>
  <si>
    <t>Acumulado del porcentaje relativo.</t>
  </si>
  <si>
    <t>% esta hoja:</t>
  </si>
  <si>
    <t xml:space="preserve"> %Acumulado:</t>
  </si>
  <si>
    <t>Código del insumo de presupuesto.</t>
  </si>
  <si>
    <t>Unidad del insumo de presupuesto.</t>
  </si>
  <si>
    <t>Descripción del insumo (mediante opciones puede ser descripción completa ó descripción corta).</t>
  </si>
  <si>
    <t>Cantidad del insumo de presupuesto.</t>
  </si>
  <si>
    <t>Importe en la moneda 1 del insumo del presupuesto.</t>
  </si>
  <si>
    <t>Los siguientes campos se modifican en la pestaña detalle del equipo al entrar a un cargo fijo.</t>
  </si>
  <si>
    <t>{disponibilidad}</t>
  </si>
  <si>
    <t>Disponibilidad del equipo (Propio, Alquiler, Por comprar)</t>
  </si>
  <si>
    <t>{capacidad}</t>
  </si>
  <si>
    <t>Capacidad del equipo</t>
  </si>
  <si>
    <t>{marca}</t>
  </si>
  <si>
    <t>Marca del equipo.</t>
  </si>
  <si>
    <t>{modelo}</t>
  </si>
  <si>
    <t>Modelo del equipo</t>
  </si>
  <si>
    <t>{potencia}</t>
  </si>
  <si>
    <t>Potencia del equipo</t>
  </si>
  <si>
    <t>{propietario}</t>
  </si>
  <si>
    <t>Nombre o razón social del propietario.</t>
  </si>
  <si>
    <t>{serie}</t>
  </si>
  <si>
    <t>Número de serie del equipo</t>
  </si>
  <si>
    <t>{ubicacion}</t>
  </si>
  <si>
    <t>Ubicación fisica del equipo</t>
  </si>
  <si>
    <t>{valorcomercial}</t>
  </si>
  <si>
    <t>Valor comercial del equipo M.N.</t>
  </si>
  <si>
    <t>{valordeadquisiciónmon1}</t>
  </si>
  <si>
    <t>Valor de adquisición para relación de maquinaria moneda 1.</t>
  </si>
  <si>
    <t>{valordeadquisiciónmon2}</t>
  </si>
  <si>
    <t>Valor de adquisición para relación de maquinaria moneda 2.</t>
  </si>
  <si>
    <t>{vidautil}</t>
  </si>
  <si>
    <t xml:space="preserve">Vida util del equipo </t>
  </si>
  <si>
    <t>{areadetrabajo}</t>
  </si>
  <si>
    <t>Partidas en las que participa la categoría de mano de obra.</t>
  </si>
  <si>
    <t>Versión de reportes:</t>
  </si>
  <si>
    <t>codigodelaobra</t>
  </si>
  <si>
    <t>Código de la obra.</t>
  </si>
  <si>
    <t>PU2010-OBRA NUEVA 001</t>
  </si>
  <si>
    <t>cargocontacto</t>
  </si>
  <si>
    <t>Cargo del contacto del cliente.</t>
  </si>
  <si>
    <t>telefonocontacto</t>
  </si>
  <si>
    <t>Telefono del contacto del cliente.</t>
  </si>
  <si>
    <t>mailcontacto</t>
  </si>
  <si>
    <t>Correo electrónico del contacto del cliente.</t>
  </si>
  <si>
    <t>codigovendedor</t>
  </si>
  <si>
    <t>Código del vendedor.</t>
  </si>
  <si>
    <t>VENDEDOR-01</t>
  </si>
  <si>
    <t>nombrevendedor</t>
  </si>
  <si>
    <t>Nombre del vendedor.</t>
  </si>
  <si>
    <t>cargovendedor</t>
  </si>
  <si>
    <t>Cargo del vendedor.</t>
  </si>
  <si>
    <t>Gerente de ventas</t>
  </si>
  <si>
    <t>telefonovendedor</t>
  </si>
  <si>
    <t>Teléfono del vendedor.</t>
  </si>
  <si>
    <t>mailvendedor</t>
  </si>
  <si>
    <t>e-mail del vendedor.</t>
  </si>
  <si>
    <t>{consecutivo}</t>
  </si>
  <si>
    <t>Número consecutivo de impresión.</t>
  </si>
  <si>
    <t>Consecutivo</t>
  </si>
  <si>
    <t>Concurso No:</t>
  </si>
  <si>
    <t>110812-11</t>
  </si>
  <si>
    <t>MI EMPRESA</t>
  </si>
  <si>
    <t>Domicilio de MI EMPRESA</t>
  </si>
  <si>
    <t>Colonia de MI EMPRESA</t>
  </si>
  <si>
    <t>XAXX010101000</t>
  </si>
  <si>
    <t>55-234-56-78</t>
  </si>
  <si>
    <t>micorreo@miempresa.com.mx</t>
  </si>
  <si>
    <t>ENCARGADO CORRESPONDIENTE</t>
  </si>
  <si>
    <t>Nombre del VENDEDOR</t>
  </si>
  <si>
    <t>Ciudad de México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</si>
</sst>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&quot;$&quot;#,##0.00"/>
    <numFmt numFmtId="165" formatCode="0.00000000"/>
    <numFmt numFmtId="166" formatCode="0.000000"/>
    <numFmt numFmtId="167" formatCode="dd/mm/yyyy;@"/>
    <numFmt numFmtId="168" formatCode="0.000000%"/>
  </numFmts>
  <fonts count="16" x14ac:knownFonts="1">
    <font>
      <sz val="7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u/>
      <sz val="10"/>
      <color theme="10"/>
      <name val="Arial"/>
      <family val="2"/>
    </font>
    <font>
      <sz val="10"/>
      <color theme="0" tint="-0.499984740745262"/>
      <name val="Arial"/>
      <family val="2"/>
    </font>
    <font>
      <sz val="10"/>
      <name val="Arial"/>
      <family val="2"/>
    </font>
    <font>
      <b/>
      <sz val="9"/>
      <name val="Arial"/>
      <family val="2"/>
    </font>
    <font>
      <b/>
      <sz val="11"/>
      <name val="Arial"/>
      <family val="2"/>
    </font>
    <font>
      <b/>
      <sz val="7"/>
      <name val="Arial"/>
      <family val="2"/>
    </font>
    <font>
      <sz val="10"/>
      <name val="Arial"/>
    </font>
  </fonts>
  <fills count="7">
    <fill>
      <patternFill patternType="none"/>
    </fill>
    <fill>
      <patternFill patternType="gray125"/>
    </fill>
    <fill>
      <patternFill patternType="solid">
        <fgColor indexed="42"/>
      </patternFill>
    </fill>
    <fill>
      <patternFill patternType="solid">
        <fgColor indexed="13"/>
      </patternFill>
    </fill>
    <fill>
      <patternFill patternType="solid">
        <fgColor indexed="50"/>
      </patternFill>
    </fill>
    <fill>
      <patternFill patternType="solid">
        <fgColor theme="0"/>
        <bgColor indexed="64"/>
      </patternFill>
    </fill>
    <fill>
      <patternFill patternType="solid">
        <fgColor theme="6" tint="-0.249977111117893"/>
        <bgColor indexed="64"/>
      </patternFill>
    </fill>
  </fills>
  <borders count="34">
    <border>
      <left/>
      <right/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 style="thin">
        <color indexed="55"/>
      </left>
      <right/>
      <top/>
      <bottom/>
      <diagonal/>
    </border>
    <border>
      <left style="thin">
        <color indexed="55"/>
      </left>
      <right/>
      <top/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/>
      <right style="thin">
        <color indexed="55"/>
      </right>
      <top/>
      <bottom/>
      <diagonal/>
    </border>
    <border>
      <left/>
      <right style="thin">
        <color indexed="55"/>
      </right>
      <top/>
      <bottom style="thin">
        <color indexed="55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theme="0" tint="-0.34998626667073579"/>
      </left>
      <right/>
      <top style="thin">
        <color indexed="55"/>
      </top>
      <bottom/>
      <diagonal/>
    </border>
    <border>
      <left style="thin">
        <color theme="0" tint="-0.34998626667073579"/>
      </left>
      <right/>
      <top/>
      <bottom/>
      <diagonal/>
    </border>
    <border>
      <left style="thin">
        <color theme="0" tint="-0.34998626667073579"/>
      </left>
      <right/>
      <top/>
      <bottom style="thin">
        <color indexed="55"/>
      </bottom>
      <diagonal/>
    </border>
  </borders>
  <cellStyleXfs count="6">
    <xf numFmtId="0" fontId="0" fillId="0" borderId="0"/>
    <xf numFmtId="0" fontId="9" fillId="0" borderId="0" applyNumberFormat="0" applyFill="0" applyBorder="0" applyAlignment="0" applyProtection="0">
      <alignment vertical="top"/>
      <protection locked="0"/>
    </xf>
    <xf numFmtId="9" fontId="1" fillId="0" borderId="0" applyFont="0" applyFill="0" applyBorder="0" applyAlignment="0" applyProtection="0"/>
    <xf numFmtId="0" fontId="11" fillId="0" borderId="0"/>
    <xf numFmtId="0" fontId="15" fillId="0" borderId="0"/>
    <xf numFmtId="0" fontId="1" fillId="0" borderId="0"/>
  </cellStyleXfs>
  <cellXfs count="138">
    <xf numFmtId="0" fontId="0" fillId="0" borderId="0" xfId="0"/>
    <xf numFmtId="0" fontId="2" fillId="0" borderId="0" xfId="0" applyFont="1"/>
    <xf numFmtId="0" fontId="2" fillId="0" borderId="2" xfId="0" applyFont="1" applyBorder="1"/>
    <xf numFmtId="0" fontId="2" fillId="0" borderId="0" xfId="0" applyFont="1" applyBorder="1"/>
    <xf numFmtId="0" fontId="2" fillId="0" borderId="5" xfId="0" applyFont="1" applyBorder="1"/>
    <xf numFmtId="0" fontId="2" fillId="0" borderId="6" xfId="0" applyFont="1" applyBorder="1"/>
    <xf numFmtId="0" fontId="2" fillId="0" borderId="7" xfId="0" applyFont="1" applyBorder="1"/>
    <xf numFmtId="0" fontId="4" fillId="0" borderId="0" xfId="0" applyFont="1"/>
    <xf numFmtId="0" fontId="0" fillId="5" borderId="0" xfId="0" applyFill="1"/>
    <xf numFmtId="0" fontId="4" fillId="3" borderId="11" xfId="0" applyFont="1" applyFill="1" applyBorder="1" applyAlignment="1">
      <alignment horizontal="center" vertical="top"/>
    </xf>
    <xf numFmtId="0" fontId="4" fillId="3" borderId="12" xfId="0" applyFont="1" applyFill="1" applyBorder="1" applyAlignment="1">
      <alignment horizontal="center" vertical="top"/>
    </xf>
    <xf numFmtId="0" fontId="4" fillId="3" borderId="12" xfId="0" applyFont="1" applyFill="1" applyBorder="1" applyAlignment="1">
      <alignment horizontal="center" vertical="top" wrapText="1"/>
    </xf>
    <xf numFmtId="0" fontId="4" fillId="6" borderId="13" xfId="0" applyFont="1" applyFill="1" applyBorder="1" applyAlignment="1">
      <alignment vertical="top"/>
    </xf>
    <xf numFmtId="0" fontId="0" fillId="6" borderId="14" xfId="0" applyFill="1" applyBorder="1" applyAlignment="1">
      <alignment vertical="top"/>
    </xf>
    <xf numFmtId="0" fontId="4" fillId="6" borderId="15" xfId="0" applyFont="1" applyFill="1" applyBorder="1" applyAlignment="1">
      <alignment vertical="top" wrapText="1"/>
    </xf>
    <xf numFmtId="0" fontId="0" fillId="2" borderId="16" xfId="0" applyFill="1" applyBorder="1" applyAlignment="1">
      <alignment vertical="top"/>
    </xf>
    <xf numFmtId="0" fontId="7" fillId="2" borderId="17" xfId="0" applyFont="1" applyFill="1" applyBorder="1" applyAlignment="1">
      <alignment vertical="top"/>
    </xf>
    <xf numFmtId="0" fontId="0" fillId="2" borderId="17" xfId="0" applyFill="1" applyBorder="1" applyAlignment="1">
      <alignment vertical="top"/>
    </xf>
    <xf numFmtId="0" fontId="0" fillId="6" borderId="15" xfId="0" applyFill="1" applyBorder="1" applyAlignment="1">
      <alignment vertical="top"/>
    </xf>
    <xf numFmtId="0" fontId="0" fillId="2" borderId="18" xfId="0" applyFill="1" applyBorder="1" applyAlignment="1">
      <alignment vertical="top"/>
    </xf>
    <xf numFmtId="0" fontId="4" fillId="5" borderId="0" xfId="0" applyFont="1" applyFill="1" applyAlignment="1">
      <alignment horizontal="centerContinuous" vertical="top"/>
    </xf>
    <xf numFmtId="0" fontId="0" fillId="4" borderId="15" xfId="0" applyFill="1" applyBorder="1" applyAlignment="1">
      <alignment vertical="top"/>
    </xf>
    <xf numFmtId="0" fontId="6" fillId="3" borderId="13" xfId="0" applyFont="1" applyFill="1" applyBorder="1" applyAlignment="1">
      <alignment horizontal="center" vertical="top"/>
    </xf>
    <xf numFmtId="0" fontId="6" fillId="3" borderId="15" xfId="0" applyFont="1" applyFill="1" applyBorder="1" applyAlignment="1">
      <alignment horizontal="center" vertical="top"/>
    </xf>
    <xf numFmtId="0" fontId="0" fillId="2" borderId="17" xfId="0" applyFill="1" applyBorder="1" applyAlignment="1">
      <alignment vertical="top" wrapText="1"/>
    </xf>
    <xf numFmtId="0" fontId="7" fillId="2" borderId="17" xfId="0" applyFont="1" applyFill="1" applyBorder="1" applyAlignment="1">
      <alignment vertical="top" wrapText="1"/>
    </xf>
    <xf numFmtId="0" fontId="0" fillId="5" borderId="0" xfId="0" applyFill="1" applyAlignment="1">
      <alignment vertical="top"/>
    </xf>
    <xf numFmtId="49" fontId="2" fillId="0" borderId="0" xfId="0" applyNumberFormat="1" applyFont="1" applyBorder="1"/>
    <xf numFmtId="0" fontId="3" fillId="0" borderId="0" xfId="0" applyFont="1" applyBorder="1" applyAlignment="1">
      <alignment horizontal="right"/>
    </xf>
    <xf numFmtId="0" fontId="4" fillId="0" borderId="0" xfId="0" applyFont="1" applyAlignment="1">
      <alignment horizontal="centerContinuous"/>
    </xf>
    <xf numFmtId="0" fontId="0" fillId="0" borderId="0" xfId="0" applyAlignment="1">
      <alignment horizontal="left"/>
    </xf>
    <xf numFmtId="0" fontId="5" fillId="2" borderId="16" xfId="0" applyFont="1" applyFill="1" applyBorder="1" applyAlignment="1">
      <alignment vertical="top"/>
    </xf>
    <xf numFmtId="0" fontId="5" fillId="2" borderId="17" xfId="0" applyFont="1" applyFill="1" applyBorder="1" applyAlignment="1">
      <alignment vertical="top"/>
    </xf>
    <xf numFmtId="0" fontId="5" fillId="2" borderId="18" xfId="0" applyFont="1" applyFill="1" applyBorder="1" applyAlignment="1">
      <alignment vertical="top"/>
    </xf>
    <xf numFmtId="0" fontId="4" fillId="6" borderId="25" xfId="0" applyFont="1" applyFill="1" applyBorder="1" applyAlignment="1">
      <alignment vertical="top"/>
    </xf>
    <xf numFmtId="0" fontId="0" fillId="6" borderId="26" xfId="0" applyFill="1" applyBorder="1" applyAlignment="1">
      <alignment vertical="top"/>
    </xf>
    <xf numFmtId="0" fontId="5" fillId="2" borderId="13" xfId="0" applyFont="1" applyFill="1" applyBorder="1" applyAlignment="1">
      <alignment vertical="top"/>
    </xf>
    <xf numFmtId="0" fontId="5" fillId="2" borderId="16" xfId="0" applyFont="1" applyFill="1" applyBorder="1"/>
    <xf numFmtId="0" fontId="5" fillId="2" borderId="17" xfId="0" applyFont="1" applyFill="1" applyBorder="1"/>
    <xf numFmtId="0" fontId="8" fillId="0" borderId="0" xfId="0" applyFont="1" applyAlignment="1">
      <alignment horizontal="center"/>
    </xf>
    <xf numFmtId="0" fontId="4" fillId="4" borderId="13" xfId="0" applyFont="1" applyFill="1" applyBorder="1" applyAlignment="1">
      <alignment vertical="top"/>
    </xf>
    <xf numFmtId="0" fontId="5" fillId="2" borderId="17" xfId="0" applyFont="1" applyFill="1" applyBorder="1" applyAlignment="1">
      <alignment vertical="top" wrapText="1"/>
    </xf>
    <xf numFmtId="0" fontId="4" fillId="2" borderId="17" xfId="0" applyFont="1" applyFill="1" applyBorder="1"/>
    <xf numFmtId="0" fontId="0" fillId="2" borderId="17" xfId="0" applyFill="1" applyBorder="1"/>
    <xf numFmtId="0" fontId="1" fillId="2" borderId="17" xfId="0" applyFont="1" applyFill="1" applyBorder="1"/>
    <xf numFmtId="167" fontId="2" fillId="0" borderId="0" xfId="0" applyNumberFormat="1" applyFont="1" applyBorder="1"/>
    <xf numFmtId="0" fontId="10" fillId="0" borderId="0" xfId="0" applyFont="1" applyAlignment="1">
      <alignment horizontal="right"/>
    </xf>
    <xf numFmtId="0" fontId="10" fillId="0" borderId="0" xfId="0" applyFont="1" applyAlignment="1">
      <alignment horizontal="left"/>
    </xf>
    <xf numFmtId="0" fontId="1" fillId="2" borderId="17" xfId="0" applyFont="1" applyFill="1" applyBorder="1" applyAlignment="1">
      <alignment horizontal="left" vertical="top"/>
    </xf>
    <xf numFmtId="0" fontId="0" fillId="2" borderId="17" xfId="0" applyFill="1" applyBorder="1" applyAlignment="1">
      <alignment horizontal="left" vertical="top"/>
    </xf>
    <xf numFmtId="0" fontId="1" fillId="2" borderId="13" xfId="3" applyFont="1" applyFill="1" applyBorder="1" applyAlignment="1">
      <alignment vertical="top"/>
    </xf>
    <xf numFmtId="0" fontId="11" fillId="2" borderId="17" xfId="3" applyFill="1" applyBorder="1" applyAlignment="1">
      <alignment vertical="top"/>
    </xf>
    <xf numFmtId="0" fontId="11" fillId="2" borderId="13" xfId="3" applyFill="1" applyBorder="1" applyAlignment="1">
      <alignment vertical="top"/>
    </xf>
    <xf numFmtId="0" fontId="1" fillId="2" borderId="17" xfId="3" applyFont="1" applyFill="1" applyBorder="1" applyAlignment="1">
      <alignment vertical="top"/>
    </xf>
    <xf numFmtId="0" fontId="3" fillId="0" borderId="2" xfId="0" applyFont="1" applyBorder="1" applyAlignment="1">
      <alignment horizontal="right"/>
    </xf>
    <xf numFmtId="0" fontId="2" fillId="0" borderId="2" xfId="0" applyFont="1" applyBorder="1" applyAlignment="1">
      <alignment horizontal="right"/>
    </xf>
    <xf numFmtId="0" fontId="13" fillId="0" borderId="3" xfId="0" applyFont="1" applyBorder="1" applyAlignment="1"/>
    <xf numFmtId="0" fontId="13" fillId="0" borderId="4" xfId="0" applyFont="1" applyBorder="1" applyAlignment="1"/>
    <xf numFmtId="0" fontId="13" fillId="0" borderId="3" xfId="0" applyFont="1" applyBorder="1" applyAlignment="1">
      <alignment horizontal="left"/>
    </xf>
    <xf numFmtId="0" fontId="13" fillId="0" borderId="4" xfId="0" applyFont="1" applyBorder="1" applyAlignment="1">
      <alignment horizontal="left"/>
    </xf>
    <xf numFmtId="0" fontId="3" fillId="0" borderId="0" xfId="0" applyFont="1"/>
    <xf numFmtId="0" fontId="3" fillId="0" borderId="30" xfId="0" applyFont="1" applyBorder="1"/>
    <xf numFmtId="0" fontId="2" fillId="0" borderId="30" xfId="0" applyFont="1" applyBorder="1"/>
    <xf numFmtId="167" fontId="2" fillId="0" borderId="0" xfId="0" applyNumberFormat="1" applyFont="1" applyBorder="1" applyAlignment="1">
      <alignment horizontal="left"/>
    </xf>
    <xf numFmtId="0" fontId="2" fillId="0" borderId="0" xfId="0" applyFont="1" applyBorder="1" applyAlignment="1">
      <alignment horizontal="left"/>
    </xf>
    <xf numFmtId="0" fontId="2" fillId="0" borderId="3" xfId="0" applyFont="1" applyBorder="1"/>
    <xf numFmtId="167" fontId="2" fillId="0" borderId="5" xfId="0" applyNumberFormat="1" applyFont="1" applyBorder="1" applyAlignment="1">
      <alignment horizontal="left"/>
    </xf>
    <xf numFmtId="0" fontId="14" fillId="0" borderId="8" xfId="0" applyFont="1" applyBorder="1" applyAlignment="1">
      <alignment horizontal="center" vertical="center"/>
    </xf>
    <xf numFmtId="0" fontId="14" fillId="0" borderId="9" xfId="0" applyFont="1" applyBorder="1" applyAlignment="1">
      <alignment horizontal="center" vertical="center"/>
    </xf>
    <xf numFmtId="167" fontId="14" fillId="0" borderId="10" xfId="0" applyNumberFormat="1" applyFont="1" applyBorder="1" applyAlignment="1">
      <alignment horizontal="center" vertical="center"/>
    </xf>
    <xf numFmtId="0" fontId="0" fillId="0" borderId="0" xfId="0" applyFont="1"/>
    <xf numFmtId="49" fontId="0" fillId="0" borderId="0" xfId="0" applyNumberFormat="1" applyFont="1" applyAlignment="1">
      <alignment horizontal="left" vertical="top" wrapText="1"/>
    </xf>
    <xf numFmtId="0" fontId="0" fillId="0" borderId="0" xfId="0" applyFont="1" applyAlignment="1">
      <alignment horizontal="justify" vertical="top" wrapText="1"/>
    </xf>
    <xf numFmtId="0" fontId="0" fillId="0" borderId="0" xfId="0" applyFont="1" applyAlignment="1">
      <alignment horizontal="center" vertical="top"/>
    </xf>
    <xf numFmtId="166" fontId="0" fillId="0" borderId="0" xfId="0" applyNumberFormat="1" applyFont="1" applyAlignment="1">
      <alignment horizontal="right" vertical="top"/>
    </xf>
    <xf numFmtId="168" fontId="0" fillId="0" borderId="0" xfId="2" applyNumberFormat="1" applyFont="1" applyAlignment="1">
      <alignment horizontal="right" vertical="top"/>
    </xf>
    <xf numFmtId="49" fontId="0" fillId="0" borderId="0" xfId="0" applyNumberFormat="1" applyFont="1"/>
    <xf numFmtId="0" fontId="0" fillId="0" borderId="0" xfId="0" applyFont="1" applyAlignment="1">
      <alignment horizontal="center"/>
    </xf>
    <xf numFmtId="2" fontId="0" fillId="0" borderId="0" xfId="0" applyNumberFormat="1" applyFont="1" applyAlignment="1">
      <alignment horizontal="right"/>
    </xf>
    <xf numFmtId="164" fontId="0" fillId="0" borderId="0" xfId="0" applyNumberFormat="1" applyFont="1" applyAlignment="1">
      <alignment horizontal="right" vertical="top"/>
    </xf>
    <xf numFmtId="0" fontId="0" fillId="0" borderId="0" xfId="0" applyFont="1" applyAlignment="1">
      <alignment horizontal="center" vertical="center"/>
    </xf>
    <xf numFmtId="0" fontId="0" fillId="0" borderId="0" xfId="0" applyFont="1" applyBorder="1"/>
    <xf numFmtId="0" fontId="0" fillId="0" borderId="19" xfId="0" applyFont="1" applyBorder="1"/>
    <xf numFmtId="0" fontId="0" fillId="0" borderId="20" xfId="0" applyFont="1" applyBorder="1"/>
    <xf numFmtId="0" fontId="14" fillId="0" borderId="20" xfId="0" applyFont="1" applyBorder="1" applyAlignment="1">
      <alignment horizontal="right"/>
    </xf>
    <xf numFmtId="164" fontId="14" fillId="0" borderId="27" xfId="0" applyNumberFormat="1" applyFont="1" applyBorder="1" applyAlignment="1">
      <alignment horizontal="center" vertical="top"/>
    </xf>
    <xf numFmtId="0" fontId="0" fillId="0" borderId="21" xfId="0" applyFont="1" applyBorder="1"/>
    <xf numFmtId="0" fontId="14" fillId="0" borderId="0" xfId="0" applyFont="1" applyBorder="1"/>
    <xf numFmtId="0" fontId="14" fillId="0" borderId="0" xfId="0" applyFont="1" applyBorder="1" applyAlignment="1">
      <alignment horizontal="right"/>
    </xf>
    <xf numFmtId="164" fontId="14" fillId="0" borderId="28" xfId="0" applyNumberFormat="1" applyFont="1" applyBorder="1" applyAlignment="1">
      <alignment horizontal="right" vertical="top"/>
    </xf>
    <xf numFmtId="10" fontId="14" fillId="0" borderId="28" xfId="0" applyNumberFormat="1" applyFont="1" applyBorder="1" applyAlignment="1">
      <alignment horizontal="right" vertical="top"/>
    </xf>
    <xf numFmtId="0" fontId="14" fillId="0" borderId="22" xfId="0" applyFont="1" applyBorder="1"/>
    <xf numFmtId="0" fontId="0" fillId="0" borderId="23" xfId="0" applyFont="1" applyBorder="1"/>
    <xf numFmtId="0" fontId="14" fillId="0" borderId="23" xfId="0" applyFont="1" applyBorder="1" applyAlignment="1">
      <alignment horizontal="right"/>
    </xf>
    <xf numFmtId="164" fontId="14" fillId="0" borderId="29" xfId="0" applyNumberFormat="1" applyFont="1" applyBorder="1" applyAlignment="1">
      <alignment horizontal="right" vertical="top"/>
    </xf>
    <xf numFmtId="0" fontId="14" fillId="0" borderId="8" xfId="0" applyFont="1" applyBorder="1" applyAlignment="1">
      <alignment horizontal="center" vertical="center" wrapText="1"/>
    </xf>
    <xf numFmtId="0" fontId="14" fillId="0" borderId="9" xfId="0" applyFont="1" applyBorder="1" applyAlignment="1">
      <alignment horizontal="center" vertical="center" wrapText="1"/>
    </xf>
    <xf numFmtId="0" fontId="0" fillId="0" borderId="0" xfId="0" applyFont="1" applyAlignment="1">
      <alignment horizontal="right"/>
    </xf>
    <xf numFmtId="0" fontId="3" fillId="0" borderId="30" xfId="0" applyFont="1" applyBorder="1" applyAlignment="1"/>
    <xf numFmtId="2" fontId="0" fillId="0" borderId="0" xfId="0" applyNumberFormat="1" applyFont="1" applyAlignment="1">
      <alignment horizontal="center" vertical="top"/>
    </xf>
    <xf numFmtId="165" fontId="0" fillId="0" borderId="0" xfId="0" applyNumberFormat="1" applyFont="1" applyAlignment="1">
      <alignment horizontal="center" vertical="top"/>
    </xf>
    <xf numFmtId="0" fontId="0" fillId="0" borderId="0" xfId="0" applyFont="1" applyAlignment="1">
      <alignment horizontal="right" vertical="top"/>
    </xf>
    <xf numFmtId="2" fontId="0" fillId="0" borderId="0" xfId="0" applyNumberFormat="1" applyFont="1" applyAlignment="1">
      <alignment horizontal="right" vertical="top"/>
    </xf>
    <xf numFmtId="0" fontId="3" fillId="0" borderId="24" xfId="0" applyFont="1" applyBorder="1" applyAlignment="1">
      <alignment horizontal="right"/>
    </xf>
    <xf numFmtId="0" fontId="0" fillId="0" borderId="20" xfId="0" applyFont="1" applyBorder="1" applyAlignment="1">
      <alignment horizontal="right"/>
    </xf>
    <xf numFmtId="164" fontId="14" fillId="0" borderId="27" xfId="0" applyNumberFormat="1" applyFont="1" applyBorder="1" applyAlignment="1">
      <alignment horizontal="right" vertical="top"/>
    </xf>
    <xf numFmtId="0" fontId="0" fillId="0" borderId="0" xfId="0" applyFont="1" applyBorder="1" applyAlignment="1">
      <alignment horizontal="right"/>
    </xf>
    <xf numFmtId="0" fontId="0" fillId="0" borderId="22" xfId="0" applyFont="1" applyBorder="1"/>
    <xf numFmtId="0" fontId="0" fillId="0" borderId="23" xfId="0" applyFont="1" applyBorder="1" applyAlignment="1">
      <alignment horizontal="right"/>
    </xf>
    <xf numFmtId="167" fontId="14" fillId="0" borderId="10" xfId="0" applyNumberFormat="1" applyFont="1" applyBorder="1" applyAlignment="1">
      <alignment horizontal="center" vertical="center" wrapText="1"/>
    </xf>
    <xf numFmtId="165" fontId="0" fillId="0" borderId="0" xfId="0" applyNumberFormat="1" applyFont="1" applyAlignment="1">
      <alignment horizontal="right" vertical="top"/>
    </xf>
    <xf numFmtId="0" fontId="0" fillId="0" borderId="31" xfId="0" applyFont="1" applyBorder="1"/>
    <xf numFmtId="0" fontId="0" fillId="0" borderId="32" xfId="0" applyFont="1" applyBorder="1"/>
    <xf numFmtId="0" fontId="0" fillId="0" borderId="33" xfId="0" applyFont="1" applyBorder="1"/>
    <xf numFmtId="0" fontId="14" fillId="0" borderId="32" xfId="0" applyFont="1" applyBorder="1"/>
    <xf numFmtId="0" fontId="4" fillId="6" borderId="15" xfId="4" applyFont="1" applyFill="1" applyBorder="1" applyAlignment="1">
      <alignment vertical="top" wrapText="1"/>
    </xf>
    <xf numFmtId="0" fontId="4" fillId="2" borderId="16" xfId="4" applyFont="1" applyFill="1" applyBorder="1" applyAlignment="1">
      <alignment vertical="top" wrapText="1"/>
    </xf>
    <xf numFmtId="0" fontId="4" fillId="2" borderId="17" xfId="4" applyFont="1" applyFill="1" applyBorder="1" applyAlignment="1">
      <alignment vertical="top" wrapText="1"/>
    </xf>
    <xf numFmtId="0" fontId="9" fillId="2" borderId="17" xfId="1" applyFill="1" applyBorder="1" applyAlignment="1" applyProtection="1">
      <alignment vertical="top" wrapText="1"/>
    </xf>
    <xf numFmtId="49" fontId="4" fillId="2" borderId="17" xfId="4" applyNumberFormat="1" applyFont="1" applyFill="1" applyBorder="1" applyAlignment="1">
      <alignment vertical="top" wrapText="1"/>
    </xf>
    <xf numFmtId="0" fontId="4" fillId="2" borderId="17" xfId="4" applyFont="1" applyFill="1" applyBorder="1" applyAlignment="1">
      <alignment horizontal="left" vertical="top" wrapText="1"/>
    </xf>
    <xf numFmtId="0" fontId="4" fillId="6" borderId="17" xfId="4" applyFont="1" applyFill="1" applyBorder="1" applyAlignment="1">
      <alignment vertical="top" wrapText="1"/>
    </xf>
    <xf numFmtId="0" fontId="4" fillId="2" borderId="15" xfId="4" applyFont="1" applyFill="1" applyBorder="1" applyAlignment="1">
      <alignment vertical="top" wrapText="1"/>
    </xf>
    <xf numFmtId="164" fontId="4" fillId="2" borderId="17" xfId="4" applyNumberFormat="1" applyFont="1" applyFill="1" applyBorder="1" applyAlignment="1">
      <alignment vertical="top" wrapText="1"/>
    </xf>
    <xf numFmtId="0" fontId="4" fillId="6" borderId="26" xfId="4" applyFont="1" applyFill="1" applyBorder="1" applyAlignment="1">
      <alignment vertical="top" wrapText="1"/>
    </xf>
    <xf numFmtId="10" fontId="4" fillId="2" borderId="17" xfId="4" applyNumberFormat="1" applyFont="1" applyFill="1" applyBorder="1" applyAlignment="1">
      <alignment vertical="top" wrapText="1"/>
    </xf>
    <xf numFmtId="0" fontId="4" fillId="2" borderId="17" xfId="5" applyFont="1" applyFill="1" applyBorder="1" applyAlignment="1">
      <alignment vertical="top"/>
    </xf>
    <xf numFmtId="0" fontId="4" fillId="2" borderId="17" xfId="5" applyFont="1" applyFill="1" applyBorder="1" applyAlignment="1">
      <alignment vertical="top" wrapText="1"/>
    </xf>
    <xf numFmtId="167" fontId="4" fillId="2" borderId="17" xfId="4" applyNumberFormat="1" applyFont="1" applyFill="1" applyBorder="1" applyAlignment="1">
      <alignment vertical="top" wrapText="1"/>
    </xf>
    <xf numFmtId="167" fontId="4" fillId="2" borderId="18" xfId="4" applyNumberFormat="1" applyFont="1" applyFill="1" applyBorder="1" applyAlignment="1">
      <alignment vertical="top" wrapText="1"/>
    </xf>
    <xf numFmtId="0" fontId="2" fillId="0" borderId="0" xfId="0" applyFont="1" applyBorder="1" applyAlignment="1">
      <alignment horizontal="justify" vertical="top" wrapText="1"/>
    </xf>
    <xf numFmtId="0" fontId="12" fillId="0" borderId="1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top" wrapText="1"/>
    </xf>
    <xf numFmtId="0" fontId="12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0" fontId="3" fillId="0" borderId="30" xfId="0" applyFont="1" applyBorder="1" applyAlignment="1">
      <alignment horizontal="center"/>
    </xf>
  </cellXfs>
  <cellStyles count="6">
    <cellStyle name="Hipervínculo" xfId="1" builtinId="8"/>
    <cellStyle name="Normal" xfId="0" builtinId="0" customBuiltin="1"/>
    <cellStyle name="Normal 2" xfId="3"/>
    <cellStyle name="Normal 2 2" xfId="5"/>
    <cellStyle name="Normal 3" xfId="4"/>
    <cellStyle name="Porcentaje" xfId="2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85724</xdr:colOff>
      <xdr:row>16</xdr:row>
      <xdr:rowOff>38100</xdr:rowOff>
    </xdr:from>
    <xdr:to>
      <xdr:col>9</xdr:col>
      <xdr:colOff>723899</xdr:colOff>
      <xdr:row>16</xdr:row>
      <xdr:rowOff>123825</xdr:rowOff>
    </xdr:to>
    <xdr:sp macro="" textlink="">
      <xdr:nvSpPr>
        <xdr:cNvPr id="3" name="barrames">
          <a:extLst>
            <a:ext uri="{FF2B5EF4-FFF2-40B4-BE49-F238E27FC236}">
              <a16:creationId xmlns="" xmlns:a16="http://schemas.microsoft.com/office/drawing/2014/main" id="{00000000-0008-0000-0200-000003000000}"/>
            </a:ext>
          </a:extLst>
        </xdr:cNvPr>
        <xdr:cNvSpPr/>
      </xdr:nvSpPr>
      <xdr:spPr>
        <a:xfrm>
          <a:off x="8210549" y="3619500"/>
          <a:ext cx="6381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 editAs="oneCell">
    <xdr:from>
      <xdr:col>8</xdr:col>
      <xdr:colOff>0</xdr:colOff>
      <xdr:row>1</xdr:row>
      <xdr:rowOff>58680</xdr:rowOff>
    </xdr:from>
    <xdr:to>
      <xdr:col>8</xdr:col>
      <xdr:colOff>539353</xdr:colOff>
      <xdr:row>4</xdr:row>
      <xdr:rowOff>20064</xdr:rowOff>
    </xdr:to>
    <xdr:pic>
      <xdr:nvPicPr>
        <xdr:cNvPr id="5" name="logoempresa">
          <a:extLst>
            <a:ext uri="{FF2B5EF4-FFF2-40B4-BE49-F238E27FC236}">
              <a16:creationId xmlns="" xmlns:a16="http://schemas.microsoft.com/office/drawing/2014/main" id="{5FB7D869-4AE3-4947-9C51-E23AC4F8D97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296025" y="211080"/>
          <a:ext cx="539353" cy="409059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85724</xdr:colOff>
      <xdr:row>16</xdr:row>
      <xdr:rowOff>28575</xdr:rowOff>
    </xdr:from>
    <xdr:to>
      <xdr:col>4</xdr:col>
      <xdr:colOff>723899</xdr:colOff>
      <xdr:row>16</xdr:row>
      <xdr:rowOff>114300</xdr:rowOff>
    </xdr:to>
    <xdr:sp macro="" textlink="">
      <xdr:nvSpPr>
        <xdr:cNvPr id="3" name="barrames">
          <a:extLst>
            <a:ext uri="{FF2B5EF4-FFF2-40B4-BE49-F238E27FC236}">
              <a16:creationId xmlns="" xmlns:a16="http://schemas.microsoft.com/office/drawing/2014/main" id="{00000000-0008-0000-0B00-000003000000}"/>
            </a:ext>
          </a:extLst>
        </xdr:cNvPr>
        <xdr:cNvSpPr/>
      </xdr:nvSpPr>
      <xdr:spPr>
        <a:xfrm>
          <a:off x="4438649" y="3324225"/>
          <a:ext cx="6381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 editAs="oneCell">
    <xdr:from>
      <xdr:col>6</xdr:col>
      <xdr:colOff>609600</xdr:colOff>
      <xdr:row>1</xdr:row>
      <xdr:rowOff>68205</xdr:rowOff>
    </xdr:from>
    <xdr:to>
      <xdr:col>7</xdr:col>
      <xdr:colOff>510778</xdr:colOff>
      <xdr:row>4</xdr:row>
      <xdr:rowOff>29589</xdr:rowOff>
    </xdr:to>
    <xdr:pic>
      <xdr:nvPicPr>
        <xdr:cNvPr id="4" name="logoempresa">
          <a:extLst>
            <a:ext uri="{FF2B5EF4-FFF2-40B4-BE49-F238E27FC236}">
              <a16:creationId xmlns="" xmlns:a16="http://schemas.microsoft.com/office/drawing/2014/main" id="{C56073B8-4EF2-4E5B-A8B9-300D3407B99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91275" y="220605"/>
          <a:ext cx="539353" cy="40905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85724</xdr:colOff>
      <xdr:row>15</xdr:row>
      <xdr:rowOff>47625</xdr:rowOff>
    </xdr:from>
    <xdr:to>
      <xdr:col>7</xdr:col>
      <xdr:colOff>723899</xdr:colOff>
      <xdr:row>15</xdr:row>
      <xdr:rowOff>133350</xdr:rowOff>
    </xdr:to>
    <xdr:sp macro="" textlink="">
      <xdr:nvSpPr>
        <xdr:cNvPr id="2" name="barrames">
          <a:extLst>
            <a:ext uri="{FF2B5EF4-FFF2-40B4-BE49-F238E27FC236}">
              <a16:creationId xmlns="" xmlns:a16="http://schemas.microsoft.com/office/drawing/2014/main" id="{00000000-0008-0000-0300-000002000000}"/>
            </a:ext>
          </a:extLst>
        </xdr:cNvPr>
        <xdr:cNvSpPr/>
      </xdr:nvSpPr>
      <xdr:spPr>
        <a:xfrm>
          <a:off x="5953124" y="3200400"/>
          <a:ext cx="6381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 editAs="oneCell">
    <xdr:from>
      <xdr:col>7</xdr:col>
      <xdr:colOff>685800</xdr:colOff>
      <xdr:row>1</xdr:row>
      <xdr:rowOff>68205</xdr:rowOff>
    </xdr:from>
    <xdr:to>
      <xdr:col>8</xdr:col>
      <xdr:colOff>367903</xdr:colOff>
      <xdr:row>4</xdr:row>
      <xdr:rowOff>29589</xdr:rowOff>
    </xdr:to>
    <xdr:pic>
      <xdr:nvPicPr>
        <xdr:cNvPr id="3" name="logoempresa">
          <a:extLst>
            <a:ext uri="{FF2B5EF4-FFF2-40B4-BE49-F238E27FC236}">
              <a16:creationId xmlns="" xmlns:a16="http://schemas.microsoft.com/office/drawing/2014/main" id="{9812FE46-6D65-4C5F-A4D4-D7F4FF1F94F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124575" y="220605"/>
          <a:ext cx="539353" cy="409059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85724</xdr:colOff>
      <xdr:row>16</xdr:row>
      <xdr:rowOff>38100</xdr:rowOff>
    </xdr:from>
    <xdr:to>
      <xdr:col>3</xdr:col>
      <xdr:colOff>723899</xdr:colOff>
      <xdr:row>16</xdr:row>
      <xdr:rowOff>123825</xdr:rowOff>
    </xdr:to>
    <xdr:sp macro="" textlink="">
      <xdr:nvSpPr>
        <xdr:cNvPr id="3" name="barrames">
          <a:extLst>
            <a:ext uri="{FF2B5EF4-FFF2-40B4-BE49-F238E27FC236}">
              <a16:creationId xmlns="" xmlns:a16="http://schemas.microsoft.com/office/drawing/2014/main" id="{00000000-0008-0000-0400-000003000000}"/>
            </a:ext>
          </a:extLst>
        </xdr:cNvPr>
        <xdr:cNvSpPr/>
      </xdr:nvSpPr>
      <xdr:spPr>
        <a:xfrm>
          <a:off x="8210549" y="3619500"/>
          <a:ext cx="6381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 editAs="oneCell">
    <xdr:from>
      <xdr:col>5</xdr:col>
      <xdr:colOff>609600</xdr:colOff>
      <xdr:row>1</xdr:row>
      <xdr:rowOff>68205</xdr:rowOff>
    </xdr:from>
    <xdr:to>
      <xdr:col>6</xdr:col>
      <xdr:colOff>510778</xdr:colOff>
      <xdr:row>4</xdr:row>
      <xdr:rowOff>29589</xdr:rowOff>
    </xdr:to>
    <xdr:pic>
      <xdr:nvPicPr>
        <xdr:cNvPr id="4" name="logoempresa">
          <a:extLst>
            <a:ext uri="{FF2B5EF4-FFF2-40B4-BE49-F238E27FC236}">
              <a16:creationId xmlns="" xmlns:a16="http://schemas.microsoft.com/office/drawing/2014/main" id="{FB6EF416-E843-43E2-BDC2-F92D2EEA430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476875" y="220605"/>
          <a:ext cx="539353" cy="409059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85724</xdr:colOff>
      <xdr:row>15</xdr:row>
      <xdr:rowOff>38100</xdr:rowOff>
    </xdr:from>
    <xdr:to>
      <xdr:col>3</xdr:col>
      <xdr:colOff>723899</xdr:colOff>
      <xdr:row>15</xdr:row>
      <xdr:rowOff>123825</xdr:rowOff>
    </xdr:to>
    <xdr:sp macro="" textlink="">
      <xdr:nvSpPr>
        <xdr:cNvPr id="2" name="barrames">
          <a:extLst>
            <a:ext uri="{FF2B5EF4-FFF2-40B4-BE49-F238E27FC236}">
              <a16:creationId xmlns="" xmlns:a16="http://schemas.microsoft.com/office/drawing/2014/main" id="{00000000-0008-0000-0500-000002000000}"/>
            </a:ext>
          </a:extLst>
        </xdr:cNvPr>
        <xdr:cNvSpPr/>
      </xdr:nvSpPr>
      <xdr:spPr>
        <a:xfrm>
          <a:off x="3829049" y="3086100"/>
          <a:ext cx="5619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 editAs="oneCell">
    <xdr:from>
      <xdr:col>5</xdr:col>
      <xdr:colOff>619125</xdr:colOff>
      <xdr:row>1</xdr:row>
      <xdr:rowOff>68205</xdr:rowOff>
    </xdr:from>
    <xdr:to>
      <xdr:col>6</xdr:col>
      <xdr:colOff>520303</xdr:colOff>
      <xdr:row>4</xdr:row>
      <xdr:rowOff>29589</xdr:rowOff>
    </xdr:to>
    <xdr:pic>
      <xdr:nvPicPr>
        <xdr:cNvPr id="3" name="logoempresa">
          <a:extLst>
            <a:ext uri="{FF2B5EF4-FFF2-40B4-BE49-F238E27FC236}">
              <a16:creationId xmlns="" xmlns:a16="http://schemas.microsoft.com/office/drawing/2014/main" id="{ACD3B837-8E3A-4B16-84EA-FB5961870FB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48275" y="220605"/>
          <a:ext cx="539353" cy="409059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85724</xdr:colOff>
      <xdr:row>16</xdr:row>
      <xdr:rowOff>38100</xdr:rowOff>
    </xdr:from>
    <xdr:to>
      <xdr:col>4</xdr:col>
      <xdr:colOff>723899</xdr:colOff>
      <xdr:row>16</xdr:row>
      <xdr:rowOff>123825</xdr:rowOff>
    </xdr:to>
    <xdr:sp macro="" textlink="">
      <xdr:nvSpPr>
        <xdr:cNvPr id="3" name="barrames">
          <a:extLst>
            <a:ext uri="{FF2B5EF4-FFF2-40B4-BE49-F238E27FC236}">
              <a16:creationId xmlns="" xmlns:a16="http://schemas.microsoft.com/office/drawing/2014/main" id="{00000000-0008-0000-0600-000003000000}"/>
            </a:ext>
          </a:extLst>
        </xdr:cNvPr>
        <xdr:cNvSpPr/>
      </xdr:nvSpPr>
      <xdr:spPr>
        <a:xfrm>
          <a:off x="3933824" y="3476625"/>
          <a:ext cx="6381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 editAs="oneCell">
    <xdr:from>
      <xdr:col>6</xdr:col>
      <xdr:colOff>628650</xdr:colOff>
      <xdr:row>1</xdr:row>
      <xdr:rowOff>68205</xdr:rowOff>
    </xdr:from>
    <xdr:to>
      <xdr:col>7</xdr:col>
      <xdr:colOff>529828</xdr:colOff>
      <xdr:row>4</xdr:row>
      <xdr:rowOff>29589</xdr:rowOff>
    </xdr:to>
    <xdr:pic>
      <xdr:nvPicPr>
        <xdr:cNvPr id="4" name="logoempresa">
          <a:extLst>
            <a:ext uri="{FF2B5EF4-FFF2-40B4-BE49-F238E27FC236}">
              <a16:creationId xmlns="" xmlns:a16="http://schemas.microsoft.com/office/drawing/2014/main" id="{EB547349-E7EC-44A3-B0C8-D818440009F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115050" y="220605"/>
          <a:ext cx="539353" cy="409059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85724</xdr:colOff>
      <xdr:row>15</xdr:row>
      <xdr:rowOff>38100</xdr:rowOff>
    </xdr:from>
    <xdr:to>
      <xdr:col>4</xdr:col>
      <xdr:colOff>723899</xdr:colOff>
      <xdr:row>15</xdr:row>
      <xdr:rowOff>123825</xdr:rowOff>
    </xdr:to>
    <xdr:sp macro="" textlink="">
      <xdr:nvSpPr>
        <xdr:cNvPr id="2" name="barrames">
          <a:extLst>
            <a:ext uri="{FF2B5EF4-FFF2-40B4-BE49-F238E27FC236}">
              <a16:creationId xmlns="" xmlns:a16="http://schemas.microsoft.com/office/drawing/2014/main" id="{00000000-0008-0000-0700-000002000000}"/>
            </a:ext>
          </a:extLst>
        </xdr:cNvPr>
        <xdr:cNvSpPr/>
      </xdr:nvSpPr>
      <xdr:spPr>
        <a:xfrm>
          <a:off x="4410074" y="3248025"/>
          <a:ext cx="5619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 editAs="oneCell">
    <xdr:from>
      <xdr:col>6</xdr:col>
      <xdr:colOff>619125</xdr:colOff>
      <xdr:row>1</xdr:row>
      <xdr:rowOff>68205</xdr:rowOff>
    </xdr:from>
    <xdr:to>
      <xdr:col>7</xdr:col>
      <xdr:colOff>520303</xdr:colOff>
      <xdr:row>4</xdr:row>
      <xdr:rowOff>29589</xdr:rowOff>
    </xdr:to>
    <xdr:pic>
      <xdr:nvPicPr>
        <xdr:cNvPr id="3" name="logoempresa">
          <a:extLst>
            <a:ext uri="{FF2B5EF4-FFF2-40B4-BE49-F238E27FC236}">
              <a16:creationId xmlns="" xmlns:a16="http://schemas.microsoft.com/office/drawing/2014/main" id="{D5182DEC-66C3-4A63-8715-1740045B181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105525" y="220605"/>
          <a:ext cx="539353" cy="409059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85724</xdr:colOff>
      <xdr:row>16</xdr:row>
      <xdr:rowOff>38100</xdr:rowOff>
    </xdr:from>
    <xdr:to>
      <xdr:col>5</xdr:col>
      <xdr:colOff>723899</xdr:colOff>
      <xdr:row>16</xdr:row>
      <xdr:rowOff>123825</xdr:rowOff>
    </xdr:to>
    <xdr:sp macro="" textlink="">
      <xdr:nvSpPr>
        <xdr:cNvPr id="2" name="barrames">
          <a:extLst>
            <a:ext uri="{FF2B5EF4-FFF2-40B4-BE49-F238E27FC236}">
              <a16:creationId xmlns="" xmlns:a16="http://schemas.microsoft.com/office/drawing/2014/main" id="{00000000-0008-0000-0800-000002000000}"/>
            </a:ext>
          </a:extLst>
        </xdr:cNvPr>
        <xdr:cNvSpPr/>
      </xdr:nvSpPr>
      <xdr:spPr>
        <a:xfrm>
          <a:off x="4410074" y="3248025"/>
          <a:ext cx="5619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 editAs="oneCell">
    <xdr:from>
      <xdr:col>7</xdr:col>
      <xdr:colOff>590550</xdr:colOff>
      <xdr:row>1</xdr:row>
      <xdr:rowOff>68205</xdr:rowOff>
    </xdr:from>
    <xdr:to>
      <xdr:col>8</xdr:col>
      <xdr:colOff>491728</xdr:colOff>
      <xdr:row>4</xdr:row>
      <xdr:rowOff>29589</xdr:rowOff>
    </xdr:to>
    <xdr:pic>
      <xdr:nvPicPr>
        <xdr:cNvPr id="3" name="logoempresa">
          <a:extLst>
            <a:ext uri="{FF2B5EF4-FFF2-40B4-BE49-F238E27FC236}">
              <a16:creationId xmlns="" xmlns:a16="http://schemas.microsoft.com/office/drawing/2014/main" id="{B5E8D2B8-7A03-410F-AFB2-D4936BF529F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553200" y="220605"/>
          <a:ext cx="539353" cy="409059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85724</xdr:colOff>
      <xdr:row>16</xdr:row>
      <xdr:rowOff>38100</xdr:rowOff>
    </xdr:from>
    <xdr:to>
      <xdr:col>9</xdr:col>
      <xdr:colOff>723899</xdr:colOff>
      <xdr:row>16</xdr:row>
      <xdr:rowOff>123825</xdr:rowOff>
    </xdr:to>
    <xdr:sp macro="" textlink="">
      <xdr:nvSpPr>
        <xdr:cNvPr id="3" name="barrames">
          <a:extLst>
            <a:ext uri="{FF2B5EF4-FFF2-40B4-BE49-F238E27FC236}">
              <a16:creationId xmlns="" xmlns:a16="http://schemas.microsoft.com/office/drawing/2014/main" id="{00000000-0008-0000-0900-000003000000}"/>
            </a:ext>
          </a:extLst>
        </xdr:cNvPr>
        <xdr:cNvSpPr/>
      </xdr:nvSpPr>
      <xdr:spPr>
        <a:xfrm>
          <a:off x="8210549" y="3619500"/>
          <a:ext cx="6381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 editAs="oneCell">
    <xdr:from>
      <xdr:col>8</xdr:col>
      <xdr:colOff>66675</xdr:colOff>
      <xdr:row>1</xdr:row>
      <xdr:rowOff>68205</xdr:rowOff>
    </xdr:from>
    <xdr:to>
      <xdr:col>8</xdr:col>
      <xdr:colOff>606028</xdr:colOff>
      <xdr:row>4</xdr:row>
      <xdr:rowOff>29589</xdr:rowOff>
    </xdr:to>
    <xdr:pic>
      <xdr:nvPicPr>
        <xdr:cNvPr id="4" name="logoempresa">
          <a:extLst>
            <a:ext uri="{FF2B5EF4-FFF2-40B4-BE49-F238E27FC236}">
              <a16:creationId xmlns="" xmlns:a16="http://schemas.microsoft.com/office/drawing/2014/main" id="{C0BE0F05-13A7-4072-9AA4-FF6BBD8907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438900" y="220605"/>
          <a:ext cx="539353" cy="409059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85724</xdr:colOff>
      <xdr:row>16</xdr:row>
      <xdr:rowOff>38100</xdr:rowOff>
    </xdr:from>
    <xdr:to>
      <xdr:col>3</xdr:col>
      <xdr:colOff>723899</xdr:colOff>
      <xdr:row>16</xdr:row>
      <xdr:rowOff>123825</xdr:rowOff>
    </xdr:to>
    <xdr:sp macro="" textlink="">
      <xdr:nvSpPr>
        <xdr:cNvPr id="3" name="barrames">
          <a:extLst>
            <a:ext uri="{FF2B5EF4-FFF2-40B4-BE49-F238E27FC236}">
              <a16:creationId xmlns="" xmlns:a16="http://schemas.microsoft.com/office/drawing/2014/main" id="{00000000-0008-0000-0A00-000003000000}"/>
            </a:ext>
          </a:extLst>
        </xdr:cNvPr>
        <xdr:cNvSpPr/>
      </xdr:nvSpPr>
      <xdr:spPr>
        <a:xfrm>
          <a:off x="3933824" y="3476625"/>
          <a:ext cx="6381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 editAs="oneCell">
    <xdr:from>
      <xdr:col>5</xdr:col>
      <xdr:colOff>600075</xdr:colOff>
      <xdr:row>1</xdr:row>
      <xdr:rowOff>68205</xdr:rowOff>
    </xdr:from>
    <xdr:to>
      <xdr:col>6</xdr:col>
      <xdr:colOff>501253</xdr:colOff>
      <xdr:row>4</xdr:row>
      <xdr:rowOff>29589</xdr:rowOff>
    </xdr:to>
    <xdr:pic>
      <xdr:nvPicPr>
        <xdr:cNvPr id="4" name="logoempresa">
          <a:extLst>
            <a:ext uri="{FF2B5EF4-FFF2-40B4-BE49-F238E27FC236}">
              <a16:creationId xmlns="" xmlns:a16="http://schemas.microsoft.com/office/drawing/2014/main" id="{F157EA13-1DC2-434B-9A46-597F046D84B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467350" y="220605"/>
          <a:ext cx="539353" cy="40905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soporte@neodata.com.mx" TargetMode="External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0"/>
  <sheetViews>
    <sheetView showGridLines="0" showZeros="0" topLeftCell="A51" workbookViewId="0">
      <selection activeCell="C75" sqref="C75"/>
    </sheetView>
  </sheetViews>
  <sheetFormatPr baseColWidth="10" defaultColWidth="9.3984375" defaultRowHeight="9" x14ac:dyDescent="0.15"/>
  <cols>
    <col min="1" max="1" width="31" customWidth="1"/>
    <col min="2" max="2" width="75.19921875" customWidth="1"/>
    <col min="3" max="3" width="51" customWidth="1"/>
  </cols>
  <sheetData>
    <row r="1" spans="1:3" ht="12.75" x14ac:dyDescent="0.2">
      <c r="B1" s="46" t="s">
        <v>225</v>
      </c>
      <c r="C1" s="47" t="s">
        <v>251</v>
      </c>
    </row>
    <row r="2" spans="1:3" ht="12.75" customHeight="1" x14ac:dyDescent="0.2">
      <c r="A2" s="29" t="s">
        <v>23</v>
      </c>
      <c r="B2" s="29"/>
      <c r="C2" s="39"/>
    </row>
    <row r="3" spans="1:3" ht="12.75" customHeight="1" x14ac:dyDescent="0.15">
      <c r="A3" s="30"/>
      <c r="B3" s="30"/>
      <c r="C3" s="30"/>
    </row>
    <row r="4" spans="1:3" ht="12.75" customHeight="1" x14ac:dyDescent="0.15">
      <c r="A4" s="9" t="s">
        <v>24</v>
      </c>
      <c r="B4" s="10" t="s">
        <v>25</v>
      </c>
      <c r="C4" s="11" t="s">
        <v>26</v>
      </c>
    </row>
    <row r="5" spans="1:3" ht="12.75" customHeight="1" x14ac:dyDescent="0.15">
      <c r="A5" s="12" t="s">
        <v>27</v>
      </c>
      <c r="B5" s="13"/>
      <c r="C5" s="14"/>
    </row>
    <row r="6" spans="1:3" ht="12.75" customHeight="1" x14ac:dyDescent="0.15">
      <c r="A6" s="31" t="s">
        <v>28</v>
      </c>
      <c r="B6" s="15" t="s">
        <v>29</v>
      </c>
      <c r="C6" s="116" t="s">
        <v>252</v>
      </c>
    </row>
    <row r="7" spans="1:3" ht="12.75" customHeight="1" x14ac:dyDescent="0.15">
      <c r="A7" s="32" t="s">
        <v>30</v>
      </c>
      <c r="B7" s="17" t="s">
        <v>31</v>
      </c>
      <c r="C7" s="117" t="s">
        <v>253</v>
      </c>
    </row>
    <row r="8" spans="1:3" ht="12.75" customHeight="1" x14ac:dyDescent="0.15">
      <c r="A8" s="32" t="s">
        <v>32</v>
      </c>
      <c r="B8" s="17" t="s">
        <v>33</v>
      </c>
      <c r="C8" s="117" t="s">
        <v>254</v>
      </c>
    </row>
    <row r="9" spans="1:3" ht="12.75" customHeight="1" x14ac:dyDescent="0.15">
      <c r="A9" s="32" t="s">
        <v>34</v>
      </c>
      <c r="B9" s="17" t="s">
        <v>35</v>
      </c>
      <c r="C9" s="117" t="s">
        <v>36</v>
      </c>
    </row>
    <row r="10" spans="1:3" ht="12.75" customHeight="1" x14ac:dyDescent="0.15">
      <c r="A10" s="17" t="s">
        <v>37</v>
      </c>
      <c r="B10" s="32" t="s">
        <v>38</v>
      </c>
      <c r="C10" s="117" t="s">
        <v>260</v>
      </c>
    </row>
    <row r="11" spans="1:3" ht="12.75" customHeight="1" x14ac:dyDescent="0.15">
      <c r="A11" s="17" t="s">
        <v>39</v>
      </c>
      <c r="B11" s="17" t="s">
        <v>40</v>
      </c>
      <c r="C11" s="117" t="s">
        <v>255</v>
      </c>
    </row>
    <row r="12" spans="1:3" ht="12.75" customHeight="1" x14ac:dyDescent="0.15">
      <c r="A12" s="17" t="s">
        <v>41</v>
      </c>
      <c r="B12" s="17" t="s">
        <v>42</v>
      </c>
      <c r="C12" s="117" t="s">
        <v>256</v>
      </c>
    </row>
    <row r="13" spans="1:3" ht="12.75" customHeight="1" x14ac:dyDescent="0.15">
      <c r="A13" s="17" t="s">
        <v>43</v>
      </c>
      <c r="B13" s="17" t="s">
        <v>44</v>
      </c>
      <c r="C13" s="118" t="s">
        <v>257</v>
      </c>
    </row>
    <row r="14" spans="1:3" ht="12.75" customHeight="1" x14ac:dyDescent="0.15">
      <c r="A14" s="32" t="s">
        <v>45</v>
      </c>
      <c r="B14" s="17" t="s">
        <v>46</v>
      </c>
      <c r="C14" s="119">
        <v>1234567</v>
      </c>
    </row>
    <row r="15" spans="1:3" ht="12.75" customHeight="1" x14ac:dyDescent="0.15">
      <c r="A15" s="32" t="s">
        <v>47</v>
      </c>
      <c r="B15" s="17" t="s">
        <v>48</v>
      </c>
      <c r="C15" s="119">
        <v>12345678</v>
      </c>
    </row>
    <row r="16" spans="1:3" ht="12.75" customHeight="1" x14ac:dyDescent="0.15">
      <c r="A16" s="32" t="s">
        <v>49</v>
      </c>
      <c r="B16" s="17" t="s">
        <v>50</v>
      </c>
      <c r="C16" s="119">
        <v>123456789</v>
      </c>
    </row>
    <row r="17" spans="1:3" ht="12.75" customHeight="1" x14ac:dyDescent="0.15">
      <c r="A17" s="32" t="s">
        <v>51</v>
      </c>
      <c r="B17" s="17" t="s">
        <v>52</v>
      </c>
      <c r="C17" s="117" t="s">
        <v>258</v>
      </c>
    </row>
    <row r="18" spans="1:3" ht="12.75" customHeight="1" x14ac:dyDescent="0.15">
      <c r="A18" s="32" t="s">
        <v>53</v>
      </c>
      <c r="B18" s="17" t="s">
        <v>54</v>
      </c>
      <c r="C18" s="117" t="s">
        <v>55</v>
      </c>
    </row>
    <row r="19" spans="1:3" ht="12.75" customHeight="1" x14ac:dyDescent="0.15">
      <c r="A19" s="12" t="s">
        <v>56</v>
      </c>
      <c r="B19" s="18"/>
      <c r="C19" s="115"/>
    </row>
    <row r="20" spans="1:3" ht="63.75" x14ac:dyDescent="0.15">
      <c r="A20" s="32" t="s">
        <v>57</v>
      </c>
      <c r="B20" s="32" t="s">
        <v>58</v>
      </c>
      <c r="C20" s="120" t="s">
        <v>59</v>
      </c>
    </row>
    <row r="21" spans="1:3" ht="12.75" customHeight="1" x14ac:dyDescent="0.15">
      <c r="A21" s="17" t="s">
        <v>60</v>
      </c>
      <c r="B21" s="17" t="s">
        <v>61</v>
      </c>
      <c r="C21" s="117" t="s">
        <v>62</v>
      </c>
    </row>
    <row r="22" spans="1:3" ht="12.75" customHeight="1" x14ac:dyDescent="0.15">
      <c r="A22" s="17" t="s">
        <v>63</v>
      </c>
      <c r="B22" s="17" t="s">
        <v>64</v>
      </c>
      <c r="C22" s="117" t="s">
        <v>65</v>
      </c>
    </row>
    <row r="23" spans="1:3" ht="12.75" customHeight="1" x14ac:dyDescent="0.15">
      <c r="A23" s="17" t="s">
        <v>124</v>
      </c>
      <c r="B23" s="17" t="s">
        <v>125</v>
      </c>
      <c r="C23" s="117" t="s">
        <v>125</v>
      </c>
    </row>
    <row r="24" spans="1:3" ht="12.75" customHeight="1" x14ac:dyDescent="0.15">
      <c r="A24" s="17" t="s">
        <v>126</v>
      </c>
      <c r="B24" s="17" t="s">
        <v>127</v>
      </c>
      <c r="C24" s="117" t="s">
        <v>127</v>
      </c>
    </row>
    <row r="25" spans="1:3" ht="12.75" customHeight="1" x14ac:dyDescent="0.15">
      <c r="A25" s="17" t="s">
        <v>128</v>
      </c>
      <c r="B25" s="17" t="s">
        <v>129</v>
      </c>
      <c r="C25" s="117" t="s">
        <v>129</v>
      </c>
    </row>
    <row r="26" spans="1:3" ht="12.75" customHeight="1" x14ac:dyDescent="0.15">
      <c r="A26" s="17" t="s">
        <v>130</v>
      </c>
      <c r="B26" s="17" t="s">
        <v>131</v>
      </c>
      <c r="C26" s="117" t="s">
        <v>131</v>
      </c>
    </row>
    <row r="27" spans="1:3" ht="12.75" customHeight="1" x14ac:dyDescent="0.15">
      <c r="A27" s="17" t="s">
        <v>132</v>
      </c>
      <c r="B27" s="17" t="s">
        <v>133</v>
      </c>
      <c r="C27" s="117" t="s">
        <v>133</v>
      </c>
    </row>
    <row r="28" spans="1:3" ht="12.75" customHeight="1" x14ac:dyDescent="0.15">
      <c r="A28" s="17" t="s">
        <v>134</v>
      </c>
      <c r="B28" s="17" t="s">
        <v>135</v>
      </c>
      <c r="C28" s="117" t="s">
        <v>135</v>
      </c>
    </row>
    <row r="29" spans="1:3" ht="12.75" customHeight="1" x14ac:dyDescent="0.15">
      <c r="A29" s="17" t="s">
        <v>136</v>
      </c>
      <c r="B29" s="17" t="s">
        <v>137</v>
      </c>
      <c r="C29" s="117" t="s">
        <v>137</v>
      </c>
    </row>
    <row r="30" spans="1:3" ht="12.75" customHeight="1" x14ac:dyDescent="0.15">
      <c r="A30" s="50" t="s">
        <v>229</v>
      </c>
      <c r="B30" s="51" t="s">
        <v>230</v>
      </c>
      <c r="C30" s="126" t="s">
        <v>230</v>
      </c>
    </row>
    <row r="31" spans="1:3" ht="12.75" customHeight="1" x14ac:dyDescent="0.15">
      <c r="A31" s="52" t="s">
        <v>231</v>
      </c>
      <c r="B31" s="51" t="s">
        <v>232</v>
      </c>
      <c r="C31" s="126" t="s">
        <v>232</v>
      </c>
    </row>
    <row r="32" spans="1:3" ht="12.75" customHeight="1" x14ac:dyDescent="0.15">
      <c r="A32" s="50" t="s">
        <v>233</v>
      </c>
      <c r="B32" s="51" t="s">
        <v>234</v>
      </c>
      <c r="C32" s="126" t="s">
        <v>234</v>
      </c>
    </row>
    <row r="33" spans="1:3" ht="12.75" customHeight="1" x14ac:dyDescent="0.15">
      <c r="A33" s="12" t="s">
        <v>66</v>
      </c>
      <c r="B33" s="18"/>
      <c r="C33" s="115"/>
    </row>
    <row r="34" spans="1:3" ht="12.75" customHeight="1" x14ac:dyDescent="0.15">
      <c r="A34" s="32" t="s">
        <v>67</v>
      </c>
      <c r="B34" s="17" t="s">
        <v>68</v>
      </c>
      <c r="C34" s="128">
        <v>40017</v>
      </c>
    </row>
    <row r="35" spans="1:3" ht="12.75" customHeight="1" x14ac:dyDescent="0.15">
      <c r="A35" s="32" t="s">
        <v>69</v>
      </c>
      <c r="B35" s="17" t="s">
        <v>70</v>
      </c>
      <c r="C35" s="119" t="s">
        <v>71</v>
      </c>
    </row>
    <row r="36" spans="1:3" ht="12.75" customHeight="1" x14ac:dyDescent="0.15">
      <c r="A36" s="32" t="s">
        <v>138</v>
      </c>
      <c r="B36" s="32" t="s">
        <v>72</v>
      </c>
      <c r="C36" s="117" t="s">
        <v>73</v>
      </c>
    </row>
    <row r="37" spans="1:3" ht="12.75" customHeight="1" x14ac:dyDescent="0.15">
      <c r="A37" s="12" t="s">
        <v>74</v>
      </c>
      <c r="B37" s="18"/>
      <c r="C37" s="121"/>
    </row>
    <row r="38" spans="1:3" ht="12.75" customHeight="1" x14ac:dyDescent="0.15">
      <c r="A38" s="48" t="s">
        <v>226</v>
      </c>
      <c r="B38" s="49" t="s">
        <v>227</v>
      </c>
      <c r="C38" s="120" t="s">
        <v>228</v>
      </c>
    </row>
    <row r="39" spans="1:3" ht="153" x14ac:dyDescent="0.15">
      <c r="A39" s="32" t="s">
        <v>75</v>
      </c>
      <c r="B39" s="17" t="s">
        <v>76</v>
      </c>
      <c r="C39" s="122" t="s">
        <v>186</v>
      </c>
    </row>
    <row r="40" spans="1:3" ht="12.75" customHeight="1" x14ac:dyDescent="0.15">
      <c r="A40" s="32" t="s">
        <v>139</v>
      </c>
      <c r="B40" s="17" t="s">
        <v>77</v>
      </c>
      <c r="C40" s="117" t="s">
        <v>78</v>
      </c>
    </row>
    <row r="41" spans="1:3" ht="12.75" customHeight="1" x14ac:dyDescent="0.15">
      <c r="A41" s="32" t="s">
        <v>140</v>
      </c>
      <c r="B41" s="17" t="s">
        <v>141</v>
      </c>
      <c r="C41" s="117" t="s">
        <v>141</v>
      </c>
    </row>
    <row r="42" spans="1:3" ht="12.75" customHeight="1" x14ac:dyDescent="0.15">
      <c r="A42" s="32" t="s">
        <v>79</v>
      </c>
      <c r="B42" s="17" t="s">
        <v>80</v>
      </c>
      <c r="C42" s="117" t="s">
        <v>36</v>
      </c>
    </row>
    <row r="43" spans="1:3" ht="12.75" customHeight="1" x14ac:dyDescent="0.15">
      <c r="A43" s="32" t="s">
        <v>81</v>
      </c>
      <c r="B43" s="32" t="s">
        <v>82</v>
      </c>
      <c r="C43" s="117" t="s">
        <v>260</v>
      </c>
    </row>
    <row r="44" spans="1:3" ht="12.75" customHeight="1" x14ac:dyDescent="0.15">
      <c r="A44" s="32" t="s">
        <v>142</v>
      </c>
      <c r="B44" s="32" t="s">
        <v>143</v>
      </c>
      <c r="C44" s="117" t="s">
        <v>143</v>
      </c>
    </row>
    <row r="45" spans="1:3" ht="12.75" customHeight="1" x14ac:dyDescent="0.15">
      <c r="A45" s="32" t="s">
        <v>144</v>
      </c>
      <c r="B45" s="32" t="s">
        <v>145</v>
      </c>
      <c r="C45" s="117" t="s">
        <v>145</v>
      </c>
    </row>
    <row r="46" spans="1:3" ht="12.75" customHeight="1" x14ac:dyDescent="0.15">
      <c r="A46" s="32" t="s">
        <v>146</v>
      </c>
      <c r="B46" s="32" t="s">
        <v>147</v>
      </c>
      <c r="C46" s="117" t="s">
        <v>147</v>
      </c>
    </row>
    <row r="47" spans="1:3" ht="12.75" customHeight="1" x14ac:dyDescent="0.15">
      <c r="A47" s="32" t="s">
        <v>148</v>
      </c>
      <c r="B47" s="32" t="s">
        <v>149</v>
      </c>
      <c r="C47" s="117" t="s">
        <v>149</v>
      </c>
    </row>
    <row r="48" spans="1:3" ht="12.75" customHeight="1" x14ac:dyDescent="0.15">
      <c r="A48" s="32" t="s">
        <v>158</v>
      </c>
      <c r="B48" s="32" t="s">
        <v>155</v>
      </c>
      <c r="C48" s="117" t="s">
        <v>159</v>
      </c>
    </row>
    <row r="49" spans="1:3" ht="12.75" customHeight="1" x14ac:dyDescent="0.15">
      <c r="A49" s="53" t="s">
        <v>235</v>
      </c>
      <c r="B49" s="53" t="s">
        <v>236</v>
      </c>
      <c r="C49" s="127" t="s">
        <v>237</v>
      </c>
    </row>
    <row r="50" spans="1:3" ht="12.75" customHeight="1" x14ac:dyDescent="0.15">
      <c r="A50" s="53" t="s">
        <v>238</v>
      </c>
      <c r="B50" s="53" t="s">
        <v>239</v>
      </c>
      <c r="C50" s="127" t="s">
        <v>259</v>
      </c>
    </row>
    <row r="51" spans="1:3" ht="12.75" customHeight="1" x14ac:dyDescent="0.15">
      <c r="A51" s="53" t="s">
        <v>240</v>
      </c>
      <c r="B51" s="53" t="s">
        <v>241</v>
      </c>
      <c r="C51" s="127" t="s">
        <v>242</v>
      </c>
    </row>
    <row r="52" spans="1:3" ht="12.75" customHeight="1" x14ac:dyDescent="0.15">
      <c r="A52" s="53" t="s">
        <v>243</v>
      </c>
      <c r="B52" s="53" t="s">
        <v>244</v>
      </c>
      <c r="C52" s="127" t="s">
        <v>256</v>
      </c>
    </row>
    <row r="53" spans="1:3" ht="12.75" customHeight="1" x14ac:dyDescent="0.15">
      <c r="A53" s="53" t="s">
        <v>245</v>
      </c>
      <c r="B53" s="53" t="s">
        <v>246</v>
      </c>
      <c r="C53" s="118" t="s">
        <v>257</v>
      </c>
    </row>
    <row r="54" spans="1:3" ht="12.75" customHeight="1" x14ac:dyDescent="0.15">
      <c r="A54" s="32" t="s">
        <v>83</v>
      </c>
      <c r="B54" s="17" t="s">
        <v>84</v>
      </c>
      <c r="C54" s="128">
        <v>40026</v>
      </c>
    </row>
    <row r="55" spans="1:3" ht="12.75" customHeight="1" x14ac:dyDescent="0.15">
      <c r="A55" s="33" t="s">
        <v>85</v>
      </c>
      <c r="B55" s="19" t="s">
        <v>86</v>
      </c>
      <c r="C55" s="129">
        <v>40178</v>
      </c>
    </row>
    <row r="56" spans="1:3" ht="12.75" customHeight="1" x14ac:dyDescent="0.15">
      <c r="A56" s="32" t="s">
        <v>160</v>
      </c>
      <c r="B56" s="17" t="s">
        <v>161</v>
      </c>
      <c r="C56" s="123">
        <v>100000</v>
      </c>
    </row>
    <row r="57" spans="1:3" ht="12.75" customHeight="1" x14ac:dyDescent="0.15">
      <c r="A57" s="32" t="s">
        <v>162</v>
      </c>
      <c r="B57" s="17" t="s">
        <v>163</v>
      </c>
      <c r="C57" s="123">
        <v>7722</v>
      </c>
    </row>
    <row r="58" spans="1:3" ht="12.75" customHeight="1" x14ac:dyDescent="0.15">
      <c r="A58" s="32" t="s">
        <v>164</v>
      </c>
      <c r="B58" s="17" t="s">
        <v>165</v>
      </c>
      <c r="C58" s="125">
        <v>0.15</v>
      </c>
    </row>
    <row r="59" spans="1:3" ht="12.75" customHeight="1" x14ac:dyDescent="0.15">
      <c r="A59" s="12" t="s">
        <v>87</v>
      </c>
      <c r="B59" s="18"/>
      <c r="C59" s="115"/>
    </row>
    <row r="60" spans="1:3" ht="12.75" customHeight="1" x14ac:dyDescent="0.15">
      <c r="A60" s="17" t="s">
        <v>166</v>
      </c>
      <c r="B60" s="17" t="s">
        <v>167</v>
      </c>
      <c r="C60" s="117">
        <v>153</v>
      </c>
    </row>
    <row r="61" spans="1:3" ht="12.75" customHeight="1" x14ac:dyDescent="0.15">
      <c r="A61" s="17" t="s">
        <v>168</v>
      </c>
      <c r="B61" s="17" t="s">
        <v>169</v>
      </c>
      <c r="C61" s="117">
        <v>133</v>
      </c>
    </row>
    <row r="62" spans="1:3" ht="12.75" customHeight="1" x14ac:dyDescent="0.15">
      <c r="A62" s="32" t="s">
        <v>150</v>
      </c>
      <c r="B62" s="32" t="s">
        <v>88</v>
      </c>
      <c r="C62" s="117">
        <v>2</v>
      </c>
    </row>
    <row r="63" spans="1:3" ht="12.75" customHeight="1" x14ac:dyDescent="0.15">
      <c r="A63" s="32" t="s">
        <v>151</v>
      </c>
      <c r="B63" s="32" t="s">
        <v>89</v>
      </c>
      <c r="C63" s="117" t="s">
        <v>90</v>
      </c>
    </row>
    <row r="64" spans="1:3" ht="12.75" customHeight="1" x14ac:dyDescent="0.15">
      <c r="A64" s="32" t="s">
        <v>152</v>
      </c>
      <c r="B64" s="32" t="s">
        <v>91</v>
      </c>
      <c r="C64" s="117" t="s">
        <v>92</v>
      </c>
    </row>
    <row r="65" spans="1:3" ht="12.75" customHeight="1" x14ac:dyDescent="0.15">
      <c r="A65" s="32" t="s">
        <v>154</v>
      </c>
      <c r="B65" s="32" t="s">
        <v>93</v>
      </c>
      <c r="C65" s="117" t="s">
        <v>94</v>
      </c>
    </row>
    <row r="66" spans="1:3" ht="12.75" customHeight="1" x14ac:dyDescent="0.15">
      <c r="A66" s="32" t="s">
        <v>153</v>
      </c>
      <c r="B66" s="32" t="s">
        <v>95</v>
      </c>
      <c r="C66" s="117" t="s">
        <v>96</v>
      </c>
    </row>
    <row r="67" spans="1:3" ht="12.75" customHeight="1" x14ac:dyDescent="0.15">
      <c r="A67" s="34" t="s">
        <v>114</v>
      </c>
      <c r="B67" s="35"/>
      <c r="C67" s="124"/>
    </row>
    <row r="68" spans="1:3" ht="12.75" customHeight="1" x14ac:dyDescent="0.15">
      <c r="A68" s="32" t="s">
        <v>115</v>
      </c>
      <c r="B68" s="17" t="s">
        <v>116</v>
      </c>
      <c r="C68" s="117" t="s">
        <v>117</v>
      </c>
    </row>
    <row r="69" spans="1:3" ht="12.75" customHeight="1" x14ac:dyDescent="0.15">
      <c r="A69" s="32" t="s">
        <v>118</v>
      </c>
      <c r="B69" s="17" t="s">
        <v>119</v>
      </c>
      <c r="C69" s="128">
        <v>39995</v>
      </c>
    </row>
    <row r="70" spans="1:3" ht="12.75" customHeight="1" x14ac:dyDescent="0.15">
      <c r="A70" s="36" t="s">
        <v>120</v>
      </c>
      <c r="B70" s="17" t="s">
        <v>121</v>
      </c>
      <c r="C70" s="122" t="s">
        <v>122</v>
      </c>
    </row>
  </sheetData>
  <hyperlinks>
    <hyperlink ref="C13" r:id="rId1" display="soporte@neodata.com.mx"/>
  </hyperlinks>
  <pageMargins left="0.7" right="0.7" top="0.75" bottom="0.75" header="0.3" footer="0.3"/>
  <pageSetup orientation="portrait"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5"/>
  <sheetViews>
    <sheetView showGridLines="0" showZeros="0" zoomScaleNormal="100" workbookViewId="0">
      <selection activeCell="J3" sqref="J3"/>
    </sheetView>
  </sheetViews>
  <sheetFormatPr baseColWidth="10" defaultRowHeight="11.25" x14ac:dyDescent="0.2"/>
  <cols>
    <col min="1" max="1" width="16" style="1" customWidth="1"/>
    <col min="2" max="2" width="41" style="1" customWidth="1"/>
    <col min="3" max="3" width="10" style="1" customWidth="1"/>
    <col min="4" max="4" width="8" style="1" bestFit="1" customWidth="1"/>
    <col min="5" max="5" width="11.796875" style="1" customWidth="1"/>
    <col min="6" max="6" width="12.796875" style="1" customWidth="1"/>
    <col min="7" max="7" width="16.19921875" style="1" customWidth="1"/>
    <col min="8" max="10" width="18" style="1" customWidth="1"/>
    <col min="11" max="16384" width="11.19921875" style="1"/>
  </cols>
  <sheetData>
    <row r="1" spans="1:10" ht="12" thickBot="1" x14ac:dyDescent="0.25">
      <c r="A1" s="1" t="s">
        <v>0</v>
      </c>
    </row>
    <row r="2" spans="1:10" ht="12.75" customHeight="1" thickTop="1" x14ac:dyDescent="0.25">
      <c r="A2" s="131" t="str">
        <f>razonsocial</f>
        <v>MI EMPRESA</v>
      </c>
      <c r="B2" s="132"/>
      <c r="C2" s="132"/>
      <c r="D2" s="132"/>
      <c r="E2" s="132"/>
      <c r="F2" s="132"/>
      <c r="G2" s="132"/>
      <c r="H2" s="56"/>
      <c r="I2" s="57"/>
    </row>
    <row r="3" spans="1:10" x14ac:dyDescent="0.2">
      <c r="A3" s="54" t="s">
        <v>108</v>
      </c>
      <c r="B3" s="130" t="str">
        <f>nombrecliente</f>
        <v>Sistema de Comunicaciones y Transportes, Sistema de Transporte Colectivo Metro, Administración General de Recursos, Línea 12 (Línea Dorada)</v>
      </c>
      <c r="C3" s="130"/>
      <c r="D3" s="130"/>
      <c r="E3" s="130"/>
      <c r="F3" s="130"/>
      <c r="G3" s="130"/>
      <c r="H3" s="3"/>
      <c r="I3" s="4"/>
    </row>
    <row r="4" spans="1:10" x14ac:dyDescent="0.2">
      <c r="A4" s="54"/>
      <c r="B4" s="130"/>
      <c r="C4" s="130"/>
      <c r="D4" s="130"/>
      <c r="E4" s="130"/>
      <c r="F4" s="130"/>
      <c r="G4" s="130"/>
      <c r="H4" s="3"/>
      <c r="I4" s="4"/>
    </row>
    <row r="5" spans="1:10" x14ac:dyDescent="0.2">
      <c r="A5" s="54" t="s">
        <v>250</v>
      </c>
      <c r="B5" s="27" t="str">
        <f>numerodeconcurso</f>
        <v>2009/0257-0001</v>
      </c>
      <c r="C5" s="3"/>
      <c r="D5" s="3"/>
      <c r="E5" s="28" t="s">
        <v>1</v>
      </c>
      <c r="F5" s="45">
        <f>fechadeconcurso</f>
        <v>40017</v>
      </c>
      <c r="I5" s="4"/>
    </row>
    <row r="6" spans="1:10" x14ac:dyDescent="0.2">
      <c r="A6" s="54" t="s">
        <v>109</v>
      </c>
      <c r="B6" s="130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6" s="130"/>
      <c r="D6" s="130"/>
      <c r="E6" s="130"/>
      <c r="F6" s="130"/>
      <c r="G6" s="130"/>
      <c r="H6" s="28" t="s">
        <v>123</v>
      </c>
      <c r="I6" s="3" t="str">
        <f>plazocalculado&amp;" días"</f>
        <v>153 días</v>
      </c>
      <c r="J6" s="2"/>
    </row>
    <row r="7" spans="1:10" x14ac:dyDescent="0.2">
      <c r="A7" s="55"/>
      <c r="B7" s="130"/>
      <c r="C7" s="130"/>
      <c r="D7" s="130"/>
      <c r="E7" s="130"/>
      <c r="F7" s="130"/>
      <c r="G7" s="130"/>
      <c r="H7" s="28" t="s">
        <v>111</v>
      </c>
      <c r="I7" s="66">
        <f>fechainicio</f>
        <v>40026</v>
      </c>
    </row>
    <row r="8" spans="1:10" x14ac:dyDescent="0.2">
      <c r="A8" s="55"/>
      <c r="B8" s="130"/>
      <c r="C8" s="130"/>
      <c r="D8" s="130"/>
      <c r="E8" s="130"/>
      <c r="F8" s="130"/>
      <c r="G8" s="130"/>
      <c r="H8" s="28"/>
      <c r="I8" s="66"/>
    </row>
    <row r="9" spans="1:10" x14ac:dyDescent="0.2">
      <c r="A9" s="55"/>
      <c r="B9" s="130"/>
      <c r="C9" s="130"/>
      <c r="D9" s="130"/>
      <c r="E9" s="130"/>
      <c r="F9" s="130"/>
      <c r="G9" s="130"/>
      <c r="H9" s="28" t="s">
        <v>112</v>
      </c>
      <c r="I9" s="63">
        <f>fechaterminacion</f>
        <v>40178</v>
      </c>
      <c r="J9" s="2"/>
    </row>
    <row r="10" spans="1:10" ht="12" thickBot="1" x14ac:dyDescent="0.25">
      <c r="A10" s="54" t="s">
        <v>110</v>
      </c>
      <c r="B10" s="3" t="str">
        <f>direcciondelaobra&amp;", "&amp;coloniadelaobra&amp;", "&amp;ciudaddelaobra&amp;", "&amp;estadodelaobra</f>
        <v>Tramo de Barranca del Muerto a Tlahuac., Colonia de la obra., México, Ciudad de México</v>
      </c>
      <c r="C10" s="3"/>
      <c r="D10" s="3"/>
      <c r="I10" s="4"/>
    </row>
    <row r="11" spans="1:10" ht="12.75" thickTop="1" thickBot="1" x14ac:dyDescent="0.25">
      <c r="A11" s="137" t="s">
        <v>10</v>
      </c>
      <c r="B11" s="137"/>
      <c r="C11" s="137"/>
      <c r="D11" s="137"/>
      <c r="E11" s="137"/>
      <c r="F11" s="137"/>
      <c r="G11" s="137"/>
      <c r="H11" s="137"/>
      <c r="I11" s="137"/>
    </row>
    <row r="12" spans="1:10" ht="28.5" thickTop="1" thickBot="1" x14ac:dyDescent="0.25">
      <c r="A12" s="95" t="s">
        <v>3</v>
      </c>
      <c r="B12" s="96" t="s">
        <v>4</v>
      </c>
      <c r="C12" s="96" t="s">
        <v>5</v>
      </c>
      <c r="D12" s="96" t="s">
        <v>11</v>
      </c>
      <c r="E12" s="96" t="s">
        <v>12</v>
      </c>
      <c r="F12" s="96" t="s">
        <v>13</v>
      </c>
      <c r="G12" s="96" t="s">
        <v>14</v>
      </c>
      <c r="H12" s="96" t="s">
        <v>15</v>
      </c>
      <c r="I12" s="96" t="s">
        <v>16</v>
      </c>
      <c r="J12" s="69" t="s">
        <v>6</v>
      </c>
    </row>
    <row r="13" spans="1:10" ht="12" thickTop="1" x14ac:dyDescent="0.2">
      <c r="A13" s="70" t="s">
        <v>7</v>
      </c>
      <c r="B13" s="70"/>
      <c r="C13" s="70"/>
      <c r="D13" s="70"/>
      <c r="E13" s="70"/>
      <c r="F13" s="70"/>
      <c r="G13" s="70"/>
      <c r="H13" s="70"/>
      <c r="I13" s="70"/>
      <c r="J13" s="70"/>
    </row>
    <row r="14" spans="1:10" x14ac:dyDescent="0.2">
      <c r="A14" s="71" t="s">
        <v>99</v>
      </c>
      <c r="B14" s="72" t="s">
        <v>102</v>
      </c>
      <c r="C14" s="73" t="s">
        <v>8</v>
      </c>
      <c r="D14" s="73">
        <f>IF(C14&lt;&gt;"",8,"")</f>
        <v>8</v>
      </c>
      <c r="E14" s="73">
        <f>IF(C14&lt;&gt;"",1,"")</f>
        <v>1</v>
      </c>
      <c r="F14" s="99" t="e">
        <f>IF(C14&lt;&gt;"",G14/(D14*E14),"")</f>
        <v>#VALUE!</v>
      </c>
      <c r="G14" s="100" t="s">
        <v>17</v>
      </c>
      <c r="H14" s="101" t="s">
        <v>18</v>
      </c>
      <c r="I14" s="102" t="s">
        <v>19</v>
      </c>
      <c r="J14" s="75" t="s">
        <v>170</v>
      </c>
    </row>
    <row r="15" spans="1:10" x14ac:dyDescent="0.2">
      <c r="A15" s="76"/>
      <c r="B15" s="70"/>
      <c r="C15" s="77"/>
      <c r="D15" s="77"/>
      <c r="E15" s="77"/>
      <c r="F15" s="77"/>
      <c r="G15" s="77"/>
      <c r="H15" s="97"/>
      <c r="I15" s="78"/>
      <c r="J15" s="74" t="s">
        <v>172</v>
      </c>
    </row>
    <row r="16" spans="1:10" x14ac:dyDescent="0.2">
      <c r="A16" s="76"/>
      <c r="B16" s="70"/>
      <c r="C16" s="77"/>
      <c r="D16" s="77"/>
      <c r="E16" s="77"/>
      <c r="F16" s="77"/>
      <c r="G16" s="77"/>
      <c r="H16" s="97"/>
      <c r="I16" s="78"/>
      <c r="J16" s="79" t="s">
        <v>174</v>
      </c>
    </row>
    <row r="17" spans="1:10" x14ac:dyDescent="0.2">
      <c r="A17" s="76"/>
      <c r="B17" s="70"/>
      <c r="C17" s="77"/>
      <c r="D17" s="77"/>
      <c r="E17" s="77"/>
      <c r="F17" s="77"/>
      <c r="G17" s="77"/>
      <c r="H17" s="97"/>
      <c r="I17" s="78"/>
      <c r="J17" s="80"/>
    </row>
    <row r="18" spans="1:10" x14ac:dyDescent="0.2">
      <c r="A18" s="70" t="s">
        <v>105</v>
      </c>
      <c r="B18" s="70"/>
      <c r="C18" s="70"/>
      <c r="D18" s="70"/>
      <c r="E18" s="70"/>
      <c r="F18" s="81"/>
      <c r="G18" s="81"/>
      <c r="H18" s="70"/>
      <c r="I18" s="70"/>
      <c r="J18" s="70"/>
    </row>
    <row r="19" spans="1:10" x14ac:dyDescent="0.2">
      <c r="A19" s="82"/>
      <c r="B19" s="83"/>
      <c r="C19" s="83"/>
      <c r="D19" s="83"/>
      <c r="E19" s="83"/>
      <c r="F19" s="83"/>
      <c r="G19" s="83"/>
      <c r="H19" s="83"/>
      <c r="I19" s="84"/>
      <c r="J19" s="85"/>
    </row>
    <row r="20" spans="1:10" x14ac:dyDescent="0.2">
      <c r="A20" s="86"/>
      <c r="B20" s="87"/>
      <c r="C20" s="87"/>
      <c r="D20" s="87"/>
      <c r="E20" s="87"/>
      <c r="F20" s="87"/>
      <c r="G20" s="87"/>
      <c r="H20" s="87"/>
      <c r="I20" s="88" t="s">
        <v>106</v>
      </c>
      <c r="J20" s="89" t="s">
        <v>176</v>
      </c>
    </row>
    <row r="21" spans="1:10" x14ac:dyDescent="0.2">
      <c r="A21" s="86"/>
      <c r="B21" s="87"/>
      <c r="C21" s="87"/>
      <c r="D21" s="87"/>
      <c r="E21" s="87"/>
      <c r="F21" s="87"/>
      <c r="G21" s="87"/>
      <c r="H21" s="87"/>
      <c r="I21" s="88" t="s">
        <v>107</v>
      </c>
      <c r="J21" s="89" t="s">
        <v>178</v>
      </c>
    </row>
    <row r="22" spans="1:10" x14ac:dyDescent="0.2">
      <c r="A22" s="86"/>
      <c r="B22" s="87"/>
      <c r="C22" s="87"/>
      <c r="D22" s="87"/>
      <c r="E22" s="87"/>
      <c r="F22" s="87"/>
      <c r="G22" s="87"/>
      <c r="H22" s="87"/>
      <c r="I22" s="88" t="s">
        <v>191</v>
      </c>
      <c r="J22" s="90" t="s">
        <v>187</v>
      </c>
    </row>
    <row r="23" spans="1:10" x14ac:dyDescent="0.2">
      <c r="A23" s="86"/>
      <c r="B23" s="87"/>
      <c r="C23" s="87"/>
      <c r="D23" s="87"/>
      <c r="E23" s="87"/>
      <c r="F23" s="87"/>
      <c r="G23" s="87"/>
      <c r="H23" s="87"/>
      <c r="I23" s="88" t="s">
        <v>192</v>
      </c>
      <c r="J23" s="90" t="s">
        <v>189</v>
      </c>
    </row>
    <row r="24" spans="1:10" x14ac:dyDescent="0.2">
      <c r="A24" s="91" t="str">
        <f>cargo&amp;": "&amp;responsable</f>
        <v>DIRECTOR GENERAL: ENCARGADO CORRESPONDIENTE</v>
      </c>
      <c r="B24" s="92"/>
      <c r="C24" s="92"/>
      <c r="D24" s="92"/>
      <c r="E24" s="92"/>
      <c r="F24" s="92"/>
      <c r="G24" s="92"/>
      <c r="H24" s="92"/>
      <c r="I24" s="93"/>
      <c r="J24" s="94"/>
    </row>
    <row r="25" spans="1:10" x14ac:dyDescent="0.2">
      <c r="A25" s="70"/>
      <c r="B25" s="70"/>
      <c r="C25" s="70"/>
      <c r="D25" s="70"/>
      <c r="E25" s="70"/>
      <c r="F25" s="70"/>
      <c r="G25" s="70"/>
      <c r="H25" s="70"/>
      <c r="I25" s="70"/>
      <c r="J25" s="97" t="s">
        <v>9</v>
      </c>
    </row>
  </sheetData>
  <mergeCells count="4">
    <mergeCell ref="A2:G2"/>
    <mergeCell ref="B3:G4"/>
    <mergeCell ref="B6:G9"/>
    <mergeCell ref="A11:I11"/>
  </mergeCells>
  <pageMargins left="0.57999999999999996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5"/>
  <sheetViews>
    <sheetView showGridLines="0" showZeros="0" zoomScaleNormal="100" workbookViewId="0">
      <selection activeCell="B6" sqref="B6:E9"/>
    </sheetView>
  </sheetViews>
  <sheetFormatPr baseColWidth="10" defaultRowHeight="11.25" x14ac:dyDescent="0.2"/>
  <cols>
    <col min="1" max="1" width="16" style="1" customWidth="1"/>
    <col min="2" max="2" width="46" style="1" customWidth="1"/>
    <col min="3" max="3" width="11" style="1" customWidth="1"/>
    <col min="4" max="4" width="18" style="1" customWidth="1"/>
    <col min="5" max="5" width="11.19921875" style="1"/>
    <col min="6" max="6" width="13.3984375" style="1" bestFit="1" customWidth="1"/>
    <col min="7" max="7" width="13.3984375" style="1" customWidth="1"/>
    <col min="8" max="16384" width="11.19921875" style="1"/>
  </cols>
  <sheetData>
    <row r="1" spans="1:8" ht="12" thickBot="1" x14ac:dyDescent="0.25">
      <c r="A1" s="1" t="s">
        <v>0</v>
      </c>
    </row>
    <row r="2" spans="1:8" ht="12.75" customHeight="1" thickTop="1" x14ac:dyDescent="0.25">
      <c r="A2" s="131" t="str">
        <f>razonsocial</f>
        <v>MI EMPRESA</v>
      </c>
      <c r="B2" s="132"/>
      <c r="C2" s="132"/>
      <c r="D2" s="132"/>
      <c r="E2" s="132"/>
      <c r="F2" s="56"/>
      <c r="G2" s="57"/>
    </row>
    <row r="3" spans="1:8" x14ac:dyDescent="0.2">
      <c r="A3" s="54" t="s">
        <v>108</v>
      </c>
      <c r="B3" s="130" t="str">
        <f>nombrecliente</f>
        <v>Sistema de Comunicaciones y Transportes, Sistema de Transporte Colectivo Metro, Administración General de Recursos, Línea 12 (Línea Dorada)</v>
      </c>
      <c r="C3" s="130"/>
      <c r="D3" s="130"/>
      <c r="E3" s="130"/>
      <c r="F3" s="3"/>
      <c r="G3" s="4"/>
    </row>
    <row r="4" spans="1:8" x14ac:dyDescent="0.2">
      <c r="A4" s="54"/>
      <c r="B4" s="130"/>
      <c r="C4" s="130"/>
      <c r="D4" s="130"/>
      <c r="E4" s="130"/>
      <c r="F4" s="3"/>
      <c r="G4" s="4"/>
    </row>
    <row r="5" spans="1:8" x14ac:dyDescent="0.2">
      <c r="A5" s="54" t="s">
        <v>113</v>
      </c>
      <c r="B5" s="27" t="str">
        <f>numerodeconcurso</f>
        <v>2009/0257-0001</v>
      </c>
      <c r="C5" s="28" t="s">
        <v>1</v>
      </c>
      <c r="D5" s="45">
        <f>fechadeconcurso</f>
        <v>40017</v>
      </c>
      <c r="G5" s="4"/>
    </row>
    <row r="6" spans="1:8" x14ac:dyDescent="0.2">
      <c r="A6" s="54" t="s">
        <v>109</v>
      </c>
      <c r="B6" s="130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6" s="130"/>
      <c r="D6" s="130"/>
      <c r="E6" s="130"/>
      <c r="F6" s="28" t="s">
        <v>123</v>
      </c>
      <c r="G6" s="3" t="str">
        <f>plazocalculado&amp;" días"</f>
        <v>153 días</v>
      </c>
      <c r="H6" s="2"/>
    </row>
    <row r="7" spans="1:8" x14ac:dyDescent="0.2">
      <c r="A7" s="55"/>
      <c r="B7" s="130"/>
      <c r="C7" s="130"/>
      <c r="D7" s="130"/>
      <c r="E7" s="130"/>
      <c r="F7" s="28" t="s">
        <v>111</v>
      </c>
      <c r="G7" s="63">
        <f>fechainicio</f>
        <v>40026</v>
      </c>
      <c r="H7" s="2"/>
    </row>
    <row r="8" spans="1:8" x14ac:dyDescent="0.2">
      <c r="A8" s="55"/>
      <c r="B8" s="130"/>
      <c r="C8" s="130"/>
      <c r="D8" s="130"/>
      <c r="E8" s="130"/>
      <c r="F8" s="28"/>
      <c r="G8" s="63"/>
      <c r="H8" s="2"/>
    </row>
    <row r="9" spans="1:8" x14ac:dyDescent="0.2">
      <c r="A9" s="55"/>
      <c r="B9" s="130"/>
      <c r="C9" s="130"/>
      <c r="D9" s="130"/>
      <c r="E9" s="130"/>
      <c r="F9" s="28" t="s">
        <v>112</v>
      </c>
      <c r="G9" s="63">
        <f>fechaterminacion</f>
        <v>40178</v>
      </c>
      <c r="H9" s="2"/>
    </row>
    <row r="10" spans="1:8" ht="12" thickBot="1" x14ac:dyDescent="0.25">
      <c r="A10" s="54" t="s">
        <v>110</v>
      </c>
      <c r="B10" s="3" t="str">
        <f>direcciondelaobra&amp;", "&amp;coloniadelaobra&amp;", "&amp;ciudaddelaobra&amp;", "&amp;estadodelaobra</f>
        <v>Tramo de Barranca del Muerto a Tlahuac., Colonia de la obra., México, Ciudad de México</v>
      </c>
      <c r="G10" s="4"/>
    </row>
    <row r="11" spans="1:8" ht="12.75" thickTop="1" thickBot="1" x14ac:dyDescent="0.25">
      <c r="A11" s="98" t="s">
        <v>2</v>
      </c>
      <c r="B11" s="98"/>
      <c r="C11" s="98"/>
      <c r="D11" s="98"/>
      <c r="E11" s="65"/>
      <c r="F11" s="65"/>
      <c r="G11" s="65"/>
    </row>
    <row r="12" spans="1:8" ht="12.75" thickTop="1" thickBot="1" x14ac:dyDescent="0.25">
      <c r="A12" s="95" t="s">
        <v>3</v>
      </c>
      <c r="B12" s="96" t="s">
        <v>4</v>
      </c>
      <c r="C12" s="96" t="s">
        <v>5</v>
      </c>
      <c r="D12" s="69" t="s">
        <v>6</v>
      </c>
      <c r="E12" s="70"/>
      <c r="F12" s="70"/>
      <c r="G12" s="70"/>
    </row>
    <row r="13" spans="1:8" ht="12" thickTop="1" x14ac:dyDescent="0.2">
      <c r="A13" s="70" t="s">
        <v>7</v>
      </c>
      <c r="B13" s="70"/>
      <c r="C13" s="70"/>
      <c r="D13" s="70"/>
      <c r="E13" s="70"/>
      <c r="F13" s="70"/>
      <c r="G13" s="70"/>
    </row>
    <row r="14" spans="1:8" x14ac:dyDescent="0.2">
      <c r="A14" s="71" t="s">
        <v>99</v>
      </c>
      <c r="B14" s="72" t="s">
        <v>102</v>
      </c>
      <c r="C14" s="73" t="s">
        <v>8</v>
      </c>
      <c r="D14" s="75" t="s">
        <v>170</v>
      </c>
      <c r="E14" s="70"/>
      <c r="F14" s="70"/>
      <c r="G14" s="70"/>
    </row>
    <row r="15" spans="1:8" x14ac:dyDescent="0.2">
      <c r="A15" s="76"/>
      <c r="B15" s="70"/>
      <c r="C15" s="77"/>
      <c r="D15" s="74" t="s">
        <v>172</v>
      </c>
      <c r="E15" s="70"/>
      <c r="F15" s="70"/>
      <c r="G15" s="70"/>
    </row>
    <row r="16" spans="1:8" x14ac:dyDescent="0.2">
      <c r="A16" s="76"/>
      <c r="B16" s="70"/>
      <c r="C16" s="77"/>
      <c r="D16" s="79" t="s">
        <v>174</v>
      </c>
      <c r="E16" s="70"/>
      <c r="F16" s="70"/>
      <c r="G16" s="70"/>
    </row>
    <row r="17" spans="1:7" x14ac:dyDescent="0.2">
      <c r="A17" s="76"/>
      <c r="B17" s="70"/>
      <c r="C17" s="77"/>
      <c r="D17" s="80"/>
      <c r="E17" s="70"/>
      <c r="F17" s="70"/>
      <c r="G17" s="70"/>
    </row>
    <row r="18" spans="1:7" x14ac:dyDescent="0.2">
      <c r="A18" s="70" t="s">
        <v>105</v>
      </c>
      <c r="B18" s="70"/>
      <c r="C18" s="70"/>
      <c r="D18" s="70"/>
      <c r="E18" s="70"/>
      <c r="F18" s="81"/>
      <c r="G18" s="81"/>
    </row>
    <row r="19" spans="1:7" x14ac:dyDescent="0.2">
      <c r="A19" s="82"/>
      <c r="B19" s="83"/>
      <c r="C19" s="84"/>
      <c r="D19" s="85"/>
      <c r="E19" s="70"/>
      <c r="F19" s="70"/>
      <c r="G19" s="70"/>
    </row>
    <row r="20" spans="1:7" x14ac:dyDescent="0.2">
      <c r="A20" s="86"/>
      <c r="B20" s="87"/>
      <c r="C20" s="88" t="s">
        <v>106</v>
      </c>
      <c r="D20" s="89" t="s">
        <v>176</v>
      </c>
      <c r="E20" s="70"/>
      <c r="F20" s="70"/>
      <c r="G20" s="70"/>
    </row>
    <row r="21" spans="1:7" x14ac:dyDescent="0.2">
      <c r="A21" s="86"/>
      <c r="B21" s="87"/>
      <c r="C21" s="88" t="s">
        <v>107</v>
      </c>
      <c r="D21" s="89" t="s">
        <v>178</v>
      </c>
      <c r="E21" s="70"/>
      <c r="F21" s="70"/>
      <c r="G21" s="70"/>
    </row>
    <row r="22" spans="1:7" x14ac:dyDescent="0.2">
      <c r="A22" s="86"/>
      <c r="B22" s="87"/>
      <c r="C22" s="88" t="s">
        <v>191</v>
      </c>
      <c r="D22" s="90" t="s">
        <v>187</v>
      </c>
      <c r="E22" s="70"/>
      <c r="F22" s="70"/>
      <c r="G22" s="70"/>
    </row>
    <row r="23" spans="1:7" x14ac:dyDescent="0.2">
      <c r="A23" s="86"/>
      <c r="B23" s="87"/>
      <c r="C23" s="88" t="s">
        <v>192</v>
      </c>
      <c r="D23" s="90" t="s">
        <v>189</v>
      </c>
      <c r="E23" s="70"/>
      <c r="F23" s="70"/>
      <c r="G23" s="70"/>
    </row>
    <row r="24" spans="1:7" x14ac:dyDescent="0.2">
      <c r="A24" s="91" t="str">
        <f>cargo&amp;": "&amp;responsable</f>
        <v>DIRECTOR GENERAL: ENCARGADO CORRESPONDIENTE</v>
      </c>
      <c r="B24" s="92"/>
      <c r="C24" s="93"/>
      <c r="D24" s="94"/>
      <c r="E24" s="70"/>
      <c r="F24" s="70"/>
      <c r="G24" s="70"/>
    </row>
    <row r="25" spans="1:7" x14ac:dyDescent="0.2">
      <c r="A25" s="70"/>
      <c r="B25" s="70"/>
      <c r="C25" s="70"/>
      <c r="D25" s="70"/>
      <c r="E25" s="70"/>
      <c r="F25" s="70"/>
      <c r="G25" s="97" t="s">
        <v>9</v>
      </c>
    </row>
  </sheetData>
  <mergeCells count="3">
    <mergeCell ref="B6:E9"/>
    <mergeCell ref="A2:E2"/>
    <mergeCell ref="B3:E4"/>
  </mergeCells>
  <pageMargins left="0.61" right="0.39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5"/>
  <sheetViews>
    <sheetView showGridLines="0" showZeros="0" tabSelected="1" zoomScaleNormal="100" workbookViewId="0">
      <selection activeCell="B6" sqref="B6:F9"/>
    </sheetView>
  </sheetViews>
  <sheetFormatPr baseColWidth="10" defaultRowHeight="11.25" x14ac:dyDescent="0.2"/>
  <cols>
    <col min="1" max="1" width="16" style="1" customWidth="1"/>
    <col min="2" max="2" width="46" style="1" customWidth="1"/>
    <col min="3" max="3" width="12.19921875" style="1" customWidth="1"/>
    <col min="4" max="5" width="18" style="1" customWidth="1"/>
    <col min="6" max="6" width="11.19921875" style="1"/>
    <col min="7" max="7" width="13.3984375" style="1" bestFit="1" customWidth="1"/>
    <col min="8" max="8" width="13" style="1" customWidth="1"/>
    <col min="9" max="16384" width="11.19921875" style="1"/>
  </cols>
  <sheetData>
    <row r="1" spans="1:9" ht="12" thickBot="1" x14ac:dyDescent="0.25">
      <c r="A1" s="1" t="s">
        <v>0</v>
      </c>
    </row>
    <row r="2" spans="1:9" ht="12.75" customHeight="1" thickTop="1" x14ac:dyDescent="0.25">
      <c r="A2" s="131" t="str">
        <f>razonsocial</f>
        <v>MI EMPRESA</v>
      </c>
      <c r="B2" s="132"/>
      <c r="C2" s="132"/>
      <c r="D2" s="132"/>
      <c r="E2" s="132"/>
      <c r="F2" s="132"/>
      <c r="G2" s="58"/>
      <c r="H2" s="59"/>
    </row>
    <row r="3" spans="1:9" x14ac:dyDescent="0.2">
      <c r="A3" s="54" t="s">
        <v>108</v>
      </c>
      <c r="B3" s="130" t="str">
        <f>nombrecliente</f>
        <v>Sistema de Comunicaciones y Transportes, Sistema de Transporte Colectivo Metro, Administración General de Recursos, Línea 12 (Línea Dorada)</v>
      </c>
      <c r="C3" s="130"/>
      <c r="D3" s="130"/>
      <c r="E3" s="130"/>
      <c r="F3" s="130"/>
      <c r="G3" s="3"/>
      <c r="H3" s="4"/>
    </row>
    <row r="4" spans="1:9" x14ac:dyDescent="0.2">
      <c r="A4" s="54"/>
      <c r="B4" s="130"/>
      <c r="C4" s="130"/>
      <c r="D4" s="130"/>
      <c r="E4" s="130"/>
      <c r="F4" s="130"/>
      <c r="G4" s="3"/>
      <c r="H4" s="4"/>
    </row>
    <row r="5" spans="1:9" x14ac:dyDescent="0.2">
      <c r="A5" s="54" t="s">
        <v>250</v>
      </c>
      <c r="B5" s="27" t="str">
        <f>numerodeconcurso</f>
        <v>2009/0257-0001</v>
      </c>
      <c r="C5" s="3"/>
      <c r="D5" s="28" t="s">
        <v>1</v>
      </c>
      <c r="E5" s="45">
        <f>fechadeconcurso</f>
        <v>40017</v>
      </c>
      <c r="H5" s="4"/>
    </row>
    <row r="6" spans="1:9" x14ac:dyDescent="0.2">
      <c r="A6" s="54" t="s">
        <v>109</v>
      </c>
      <c r="B6" s="133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6" s="133"/>
      <c r="D6" s="133"/>
      <c r="E6" s="133"/>
      <c r="F6" s="133"/>
      <c r="G6" s="28" t="s">
        <v>123</v>
      </c>
      <c r="H6" s="3" t="str">
        <f>plazocalculado&amp;" días"</f>
        <v>153 días</v>
      </c>
      <c r="I6" s="2"/>
    </row>
    <row r="7" spans="1:9" x14ac:dyDescent="0.2">
      <c r="A7" s="54"/>
      <c r="B7" s="133"/>
      <c r="C7" s="133"/>
      <c r="D7" s="133"/>
      <c r="E7" s="133"/>
      <c r="F7" s="133"/>
      <c r="G7" s="28"/>
      <c r="H7" s="3"/>
      <c r="I7" s="2"/>
    </row>
    <row r="8" spans="1:9" x14ac:dyDescent="0.2">
      <c r="A8" s="55"/>
      <c r="B8" s="133"/>
      <c r="C8" s="133"/>
      <c r="D8" s="133"/>
      <c r="E8" s="133"/>
      <c r="F8" s="133"/>
      <c r="G8" s="28" t="s">
        <v>111</v>
      </c>
      <c r="H8" s="63">
        <f>fechainicio</f>
        <v>40026</v>
      </c>
      <c r="I8" s="2"/>
    </row>
    <row r="9" spans="1:9" x14ac:dyDescent="0.2">
      <c r="A9" s="55"/>
      <c r="B9" s="133"/>
      <c r="C9" s="133"/>
      <c r="D9" s="133"/>
      <c r="E9" s="133"/>
      <c r="F9" s="133"/>
      <c r="G9" s="28" t="s">
        <v>112</v>
      </c>
      <c r="H9" s="66">
        <f>fechaterminacion</f>
        <v>40178</v>
      </c>
    </row>
    <row r="10" spans="1:9" ht="12" thickBot="1" x14ac:dyDescent="0.25">
      <c r="A10" s="54" t="s">
        <v>110</v>
      </c>
      <c r="B10" s="3" t="str">
        <f>direcciondelaobra&amp;", "&amp;coloniadelaobra&amp;", "&amp;ciudaddelaobra&amp;", "&amp;estadodelaobra</f>
        <v>Tramo de Barranca del Muerto a Tlahuac., Colonia de la obra., México, Ciudad de México</v>
      </c>
      <c r="C10" s="5"/>
      <c r="D10" s="5"/>
      <c r="F10" s="5"/>
      <c r="G10" s="5"/>
      <c r="H10" s="6"/>
    </row>
    <row r="11" spans="1:9" ht="12.75" thickTop="1" thickBot="1" x14ac:dyDescent="0.25">
      <c r="A11" s="61" t="s">
        <v>20</v>
      </c>
      <c r="B11" s="62"/>
      <c r="E11" s="62"/>
    </row>
    <row r="12" spans="1:9" ht="12.75" thickTop="1" thickBot="1" x14ac:dyDescent="0.25">
      <c r="A12" s="67" t="s">
        <v>3</v>
      </c>
      <c r="B12" s="68" t="s">
        <v>21</v>
      </c>
      <c r="C12" s="68" t="s">
        <v>5</v>
      </c>
      <c r="D12" s="68" t="s">
        <v>22</v>
      </c>
      <c r="E12" s="69" t="s">
        <v>6</v>
      </c>
      <c r="F12" s="70"/>
      <c r="G12" s="70"/>
      <c r="H12" s="70"/>
    </row>
    <row r="13" spans="1:9" ht="12" thickTop="1" x14ac:dyDescent="0.2">
      <c r="A13" s="70" t="s">
        <v>7</v>
      </c>
      <c r="B13" s="70"/>
      <c r="C13" s="70"/>
      <c r="D13" s="70"/>
      <c r="E13" s="70"/>
      <c r="F13" s="70"/>
      <c r="G13" s="70"/>
      <c r="H13" s="70"/>
    </row>
    <row r="14" spans="1:9" x14ac:dyDescent="0.2">
      <c r="A14" s="71" t="s">
        <v>99</v>
      </c>
      <c r="B14" s="72" t="s">
        <v>102</v>
      </c>
      <c r="C14" s="73" t="s">
        <v>8</v>
      </c>
      <c r="D14" s="74" t="s">
        <v>17</v>
      </c>
      <c r="E14" s="75" t="s">
        <v>170</v>
      </c>
      <c r="F14" s="70"/>
      <c r="G14" s="70"/>
      <c r="H14" s="70"/>
    </row>
    <row r="15" spans="1:9" x14ac:dyDescent="0.2">
      <c r="A15" s="76"/>
      <c r="B15" s="70"/>
      <c r="C15" s="77"/>
      <c r="D15" s="78"/>
      <c r="E15" s="74" t="s">
        <v>172</v>
      </c>
      <c r="F15" s="70"/>
      <c r="G15" s="70"/>
      <c r="H15" s="70"/>
    </row>
    <row r="16" spans="1:9" x14ac:dyDescent="0.2">
      <c r="A16" s="76"/>
      <c r="B16" s="70"/>
      <c r="C16" s="77"/>
      <c r="D16" s="78"/>
      <c r="E16" s="79" t="s">
        <v>174</v>
      </c>
      <c r="F16" s="70"/>
      <c r="G16" s="70"/>
      <c r="H16" s="70"/>
    </row>
    <row r="17" spans="1:8" x14ac:dyDescent="0.2">
      <c r="A17" s="76"/>
      <c r="B17" s="70"/>
      <c r="C17" s="77"/>
      <c r="D17" s="78"/>
      <c r="E17" s="80"/>
      <c r="F17" s="70"/>
      <c r="G17" s="70"/>
      <c r="H17" s="70"/>
    </row>
    <row r="18" spans="1:8" x14ac:dyDescent="0.2">
      <c r="A18" s="70" t="s">
        <v>105</v>
      </c>
      <c r="B18" s="70"/>
      <c r="C18" s="70"/>
      <c r="D18" s="70"/>
      <c r="E18" s="70"/>
      <c r="F18" s="81"/>
      <c r="G18" s="81"/>
      <c r="H18" s="70"/>
    </row>
    <row r="19" spans="1:8" x14ac:dyDescent="0.2">
      <c r="A19" s="82"/>
      <c r="B19" s="83"/>
      <c r="C19" s="83"/>
      <c r="D19" s="84"/>
      <c r="E19" s="85"/>
      <c r="F19" s="70"/>
      <c r="G19" s="70"/>
      <c r="H19" s="70"/>
    </row>
    <row r="20" spans="1:8" x14ac:dyDescent="0.2">
      <c r="A20" s="86"/>
      <c r="B20" s="87"/>
      <c r="C20" s="87"/>
      <c r="D20" s="88" t="s">
        <v>106</v>
      </c>
      <c r="E20" s="89" t="s">
        <v>176</v>
      </c>
      <c r="F20" s="70"/>
      <c r="G20" s="70"/>
      <c r="H20" s="70"/>
    </row>
    <row r="21" spans="1:8" x14ac:dyDescent="0.2">
      <c r="A21" s="86"/>
      <c r="B21" s="87"/>
      <c r="C21" s="87"/>
      <c r="D21" s="88" t="s">
        <v>107</v>
      </c>
      <c r="E21" s="89" t="s">
        <v>178</v>
      </c>
      <c r="F21" s="70"/>
      <c r="G21" s="70"/>
      <c r="H21" s="70"/>
    </row>
    <row r="22" spans="1:8" x14ac:dyDescent="0.2">
      <c r="A22" s="86"/>
      <c r="B22" s="87"/>
      <c r="C22" s="87"/>
      <c r="D22" s="88" t="s">
        <v>191</v>
      </c>
      <c r="E22" s="90" t="s">
        <v>187</v>
      </c>
      <c r="F22" s="70"/>
      <c r="G22" s="70"/>
      <c r="H22" s="70"/>
    </row>
    <row r="23" spans="1:8" x14ac:dyDescent="0.2">
      <c r="A23" s="86"/>
      <c r="B23" s="87"/>
      <c r="C23" s="87"/>
      <c r="D23" s="88" t="s">
        <v>192</v>
      </c>
      <c r="E23" s="90" t="s">
        <v>189</v>
      </c>
      <c r="F23" s="70"/>
      <c r="G23" s="70"/>
      <c r="H23" s="70"/>
    </row>
    <row r="24" spans="1:8" x14ac:dyDescent="0.2">
      <c r="A24" s="91" t="str">
        <f>cargo&amp;": "&amp;responsable</f>
        <v>DIRECTOR GENERAL: ENCARGADO CORRESPONDIENTE</v>
      </c>
      <c r="B24" s="92"/>
      <c r="C24" s="92"/>
      <c r="D24" s="93"/>
      <c r="E24" s="94"/>
      <c r="F24" s="70"/>
      <c r="G24" s="70"/>
      <c r="H24" s="70"/>
    </row>
    <row r="25" spans="1:8" x14ac:dyDescent="0.2">
      <c r="A25" s="70"/>
      <c r="B25" s="70"/>
      <c r="C25" s="70"/>
      <c r="D25" s="70"/>
      <c r="E25" s="70"/>
      <c r="F25" s="70"/>
      <c r="G25" s="70"/>
      <c r="H25" s="70" t="s">
        <v>9</v>
      </c>
    </row>
  </sheetData>
  <mergeCells count="3">
    <mergeCell ref="B6:F9"/>
    <mergeCell ref="A2:F2"/>
    <mergeCell ref="B3:F4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8"/>
  <sheetViews>
    <sheetView workbookViewId="0"/>
  </sheetViews>
  <sheetFormatPr baseColWidth="10" defaultColWidth="9.3984375" defaultRowHeight="9" x14ac:dyDescent="0.15"/>
  <cols>
    <col min="1" max="1" width="28.19921875" style="26" customWidth="1"/>
    <col min="2" max="2" width="65.796875" style="26" customWidth="1"/>
    <col min="3" max="16384" width="9.3984375" style="8"/>
  </cols>
  <sheetData>
    <row r="1" spans="1:2" ht="12.75" customHeight="1" x14ac:dyDescent="0.15">
      <c r="A1" s="20" t="s">
        <v>97</v>
      </c>
      <c r="B1" s="20"/>
    </row>
    <row r="2" spans="1:2" ht="12.75" customHeight="1" x14ac:dyDescent="0.15">
      <c r="A2" s="20"/>
      <c r="B2" s="20"/>
    </row>
    <row r="3" spans="1:2" ht="14.25" customHeight="1" x14ac:dyDescent="0.15">
      <c r="A3" s="40" t="s">
        <v>157</v>
      </c>
      <c r="B3" s="21"/>
    </row>
    <row r="4" spans="1:2" ht="12.75" customHeight="1" x14ac:dyDescent="0.15">
      <c r="A4" s="22" t="s">
        <v>98</v>
      </c>
      <c r="B4" s="23" t="s">
        <v>25</v>
      </c>
    </row>
    <row r="5" spans="1:2" ht="12.75" customHeight="1" x14ac:dyDescent="0.15">
      <c r="A5" s="32" t="s">
        <v>172</v>
      </c>
      <c r="B5" s="41" t="s">
        <v>173</v>
      </c>
    </row>
    <row r="6" spans="1:2" ht="12.75" customHeight="1" x14ac:dyDescent="0.15">
      <c r="A6" s="17" t="s">
        <v>99</v>
      </c>
      <c r="B6" s="24" t="s">
        <v>193</v>
      </c>
    </row>
    <row r="7" spans="1:2" ht="12.75" customHeight="1" x14ac:dyDescent="0.15">
      <c r="A7" s="17" t="s">
        <v>100</v>
      </c>
      <c r="B7" s="24" t="s">
        <v>101</v>
      </c>
    </row>
    <row r="8" spans="1:2" ht="12.75" customHeight="1" x14ac:dyDescent="0.15">
      <c r="A8" s="17" t="s">
        <v>247</v>
      </c>
      <c r="B8" s="24" t="s">
        <v>248</v>
      </c>
    </row>
    <row r="9" spans="1:2" ht="12.75" customHeight="1" x14ac:dyDescent="0.15">
      <c r="A9" s="17" t="s">
        <v>18</v>
      </c>
      <c r="B9" s="25" t="s">
        <v>103</v>
      </c>
    </row>
    <row r="10" spans="1:2" ht="12.75" customHeight="1" x14ac:dyDescent="0.15">
      <c r="A10" s="17" t="s">
        <v>102</v>
      </c>
      <c r="B10" s="24" t="s">
        <v>195</v>
      </c>
    </row>
    <row r="11" spans="1:2" ht="12.75" customHeight="1" x14ac:dyDescent="0.15">
      <c r="A11" s="32" t="s">
        <v>174</v>
      </c>
      <c r="B11" s="41" t="s">
        <v>175</v>
      </c>
    </row>
    <row r="12" spans="1:2" ht="12.75" customHeight="1" x14ac:dyDescent="0.15">
      <c r="A12" s="17" t="s">
        <v>19</v>
      </c>
      <c r="B12" s="25" t="s">
        <v>197</v>
      </c>
    </row>
    <row r="13" spans="1:2" ht="12.75" customHeight="1" x14ac:dyDescent="0.15">
      <c r="A13" s="32" t="s">
        <v>170</v>
      </c>
      <c r="B13" s="41" t="s">
        <v>171</v>
      </c>
    </row>
    <row r="14" spans="1:2" ht="12.75" customHeight="1" x14ac:dyDescent="0.15">
      <c r="A14" s="16" t="s">
        <v>6</v>
      </c>
      <c r="B14" s="25" t="s">
        <v>104</v>
      </c>
    </row>
    <row r="15" spans="1:2" x14ac:dyDescent="0.15">
      <c r="A15" s="17" t="s">
        <v>8</v>
      </c>
      <c r="B15" s="24" t="s">
        <v>194</v>
      </c>
    </row>
    <row r="16" spans="1:2" x14ac:dyDescent="0.15">
      <c r="A16" s="17" t="s">
        <v>17</v>
      </c>
      <c r="B16" s="24" t="s">
        <v>196</v>
      </c>
    </row>
    <row r="17" spans="1:2" ht="12.75" x14ac:dyDescent="0.2">
      <c r="A17" s="42" t="s">
        <v>198</v>
      </c>
      <c r="B17" s="43"/>
    </row>
    <row r="18" spans="1:2" x14ac:dyDescent="0.15">
      <c r="A18" s="43" t="s">
        <v>223</v>
      </c>
      <c r="B18" s="43" t="s">
        <v>224</v>
      </c>
    </row>
    <row r="19" spans="1:2" x14ac:dyDescent="0.15">
      <c r="A19" s="43" t="s">
        <v>201</v>
      </c>
      <c r="B19" s="43" t="s">
        <v>202</v>
      </c>
    </row>
    <row r="20" spans="1:2" ht="12.75" x14ac:dyDescent="0.2">
      <c r="A20" s="43" t="s">
        <v>199</v>
      </c>
      <c r="B20" s="44" t="s">
        <v>200</v>
      </c>
    </row>
    <row r="21" spans="1:2" ht="12.75" x14ac:dyDescent="0.2">
      <c r="A21" s="44" t="s">
        <v>203</v>
      </c>
      <c r="B21" s="44" t="s">
        <v>204</v>
      </c>
    </row>
    <row r="22" spans="1:2" x14ac:dyDescent="0.15">
      <c r="A22" s="43" t="s">
        <v>205</v>
      </c>
      <c r="B22" s="43" t="s">
        <v>206</v>
      </c>
    </row>
    <row r="23" spans="1:2" x14ac:dyDescent="0.15">
      <c r="A23" s="43" t="s">
        <v>207</v>
      </c>
      <c r="B23" s="43" t="s">
        <v>208</v>
      </c>
    </row>
    <row r="24" spans="1:2" x14ac:dyDescent="0.15">
      <c r="A24" s="43" t="s">
        <v>209</v>
      </c>
      <c r="B24" s="43" t="s">
        <v>210</v>
      </c>
    </row>
    <row r="25" spans="1:2" x14ac:dyDescent="0.15">
      <c r="A25" s="43" t="s">
        <v>211</v>
      </c>
      <c r="B25" s="43" t="s">
        <v>212</v>
      </c>
    </row>
    <row r="26" spans="1:2" x14ac:dyDescent="0.15">
      <c r="A26" s="43" t="s">
        <v>213</v>
      </c>
      <c r="B26" s="43" t="s">
        <v>214</v>
      </c>
    </row>
    <row r="27" spans="1:2" x14ac:dyDescent="0.15">
      <c r="A27" s="43" t="s">
        <v>215</v>
      </c>
      <c r="B27" s="43" t="s">
        <v>216</v>
      </c>
    </row>
    <row r="28" spans="1:2" ht="12.75" x14ac:dyDescent="0.2">
      <c r="A28" s="44" t="s">
        <v>217</v>
      </c>
      <c r="B28" s="44" t="s">
        <v>218</v>
      </c>
    </row>
    <row r="29" spans="1:2" ht="12.75" x14ac:dyDescent="0.2">
      <c r="A29" s="44" t="s">
        <v>219</v>
      </c>
      <c r="B29" s="44" t="s">
        <v>220</v>
      </c>
    </row>
    <row r="30" spans="1:2" x14ac:dyDescent="0.15">
      <c r="A30" s="43" t="s">
        <v>221</v>
      </c>
      <c r="B30" s="43" t="s">
        <v>222</v>
      </c>
    </row>
    <row r="31" spans="1:2" ht="12.75" x14ac:dyDescent="0.15">
      <c r="A31" s="12" t="s">
        <v>156</v>
      </c>
      <c r="B31" s="18"/>
    </row>
    <row r="32" spans="1:2" ht="12.75" x14ac:dyDescent="0.2">
      <c r="A32" s="37" t="s">
        <v>178</v>
      </c>
      <c r="B32" s="37" t="s">
        <v>179</v>
      </c>
    </row>
    <row r="33" spans="1:2" ht="12.75" x14ac:dyDescent="0.15">
      <c r="A33" s="32" t="s">
        <v>184</v>
      </c>
      <c r="B33" s="17" t="s">
        <v>185</v>
      </c>
    </row>
    <row r="34" spans="1:2" ht="12.75" x14ac:dyDescent="0.15">
      <c r="A34" s="32" t="s">
        <v>182</v>
      </c>
      <c r="B34" s="17" t="s">
        <v>183</v>
      </c>
    </row>
    <row r="35" spans="1:2" ht="12.75" x14ac:dyDescent="0.15">
      <c r="A35" s="32" t="s">
        <v>189</v>
      </c>
      <c r="B35" s="17" t="s">
        <v>190</v>
      </c>
    </row>
    <row r="36" spans="1:2" ht="12.75" x14ac:dyDescent="0.2">
      <c r="A36" s="38" t="s">
        <v>176</v>
      </c>
      <c r="B36" s="38" t="s">
        <v>177</v>
      </c>
    </row>
    <row r="37" spans="1:2" ht="12.75" x14ac:dyDescent="0.15">
      <c r="A37" s="32" t="s">
        <v>180</v>
      </c>
      <c r="B37" s="17" t="s">
        <v>181</v>
      </c>
    </row>
    <row r="38" spans="1:2" ht="12.75" x14ac:dyDescent="0.15">
      <c r="A38" s="32" t="s">
        <v>187</v>
      </c>
      <c r="B38" s="17" t="s">
        <v>188</v>
      </c>
    </row>
  </sheetData>
  <sortState ref="A32:B38">
    <sortCondition ref="A32:A38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2"/>
  <sheetViews>
    <sheetView showGridLines="0" showZeros="0" zoomScaleNormal="100" workbookViewId="0">
      <selection activeCell="B6" sqref="B6:G9"/>
    </sheetView>
  </sheetViews>
  <sheetFormatPr baseColWidth="10" defaultRowHeight="11.25" x14ac:dyDescent="0.2"/>
  <cols>
    <col min="1" max="1" width="16" style="1" customWidth="1"/>
    <col min="2" max="2" width="41" style="1" customWidth="1"/>
    <col min="3" max="3" width="10" style="1" customWidth="1"/>
    <col min="4" max="4" width="8" style="1" bestFit="1" customWidth="1"/>
    <col min="5" max="5" width="11" style="1" customWidth="1"/>
    <col min="6" max="6" width="12.19921875" style="1" bestFit="1" customWidth="1"/>
    <col min="7" max="7" width="16" style="1" customWidth="1"/>
    <col min="8" max="10" width="18" style="1" customWidth="1"/>
    <col min="11" max="16384" width="11.19921875" style="1"/>
  </cols>
  <sheetData>
    <row r="1" spans="1:10" ht="12" thickBot="1" x14ac:dyDescent="0.25">
      <c r="A1" s="1" t="s">
        <v>0</v>
      </c>
    </row>
    <row r="2" spans="1:10" ht="12.75" customHeight="1" thickTop="1" x14ac:dyDescent="0.25">
      <c r="A2" s="131" t="str">
        <f>razonsocial</f>
        <v>MI EMPRESA</v>
      </c>
      <c r="B2" s="132"/>
      <c r="C2" s="132"/>
      <c r="D2" s="132"/>
      <c r="E2" s="132"/>
      <c r="F2" s="132"/>
      <c r="G2" s="132"/>
      <c r="H2" s="56"/>
      <c r="I2" s="57"/>
    </row>
    <row r="3" spans="1:10" x14ac:dyDescent="0.2">
      <c r="A3" s="54" t="s">
        <v>108</v>
      </c>
      <c r="B3" s="130" t="str">
        <f>nombrecliente</f>
        <v>Sistema de Comunicaciones y Transportes, Sistema de Transporte Colectivo Metro, Administración General de Recursos, Línea 12 (Línea Dorada)</v>
      </c>
      <c r="C3" s="130"/>
      <c r="D3" s="130"/>
      <c r="E3" s="130"/>
      <c r="F3" s="130"/>
      <c r="G3" s="3"/>
      <c r="H3" s="3"/>
      <c r="I3" s="4"/>
    </row>
    <row r="4" spans="1:10" x14ac:dyDescent="0.2">
      <c r="A4" s="54"/>
      <c r="B4" s="130"/>
      <c r="C4" s="130"/>
      <c r="D4" s="130"/>
      <c r="E4" s="130"/>
      <c r="F4" s="130"/>
      <c r="G4" s="3"/>
      <c r="H4" s="3"/>
      <c r="I4" s="4"/>
    </row>
    <row r="5" spans="1:10" x14ac:dyDescent="0.2">
      <c r="A5" s="54" t="s">
        <v>250</v>
      </c>
      <c r="B5" s="27" t="str">
        <f>numerodeconcurso</f>
        <v>2009/0257-0001</v>
      </c>
      <c r="C5" s="3"/>
      <c r="D5" s="3"/>
      <c r="F5" s="28" t="s">
        <v>1</v>
      </c>
      <c r="G5" s="45">
        <f>fechadeconcurso</f>
        <v>40017</v>
      </c>
      <c r="I5" s="4"/>
    </row>
    <row r="6" spans="1:10" x14ac:dyDescent="0.2">
      <c r="A6" s="54" t="s">
        <v>109</v>
      </c>
      <c r="B6" s="133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6" s="133"/>
      <c r="D6" s="133"/>
      <c r="E6" s="133"/>
      <c r="F6" s="133"/>
      <c r="G6" s="133"/>
      <c r="H6" s="28" t="s">
        <v>123</v>
      </c>
      <c r="I6" s="3" t="str">
        <f>plazocalculado&amp;" días"</f>
        <v>153 días</v>
      </c>
      <c r="J6" s="2"/>
    </row>
    <row r="7" spans="1:10" x14ac:dyDescent="0.2">
      <c r="A7" s="55"/>
      <c r="B7" s="133"/>
      <c r="C7" s="133"/>
      <c r="D7" s="133"/>
      <c r="E7" s="133"/>
      <c r="F7" s="133"/>
      <c r="G7" s="133"/>
      <c r="H7" s="28" t="s">
        <v>111</v>
      </c>
      <c r="I7" s="63">
        <f>fechainicio</f>
        <v>40026</v>
      </c>
      <c r="J7" s="2"/>
    </row>
    <row r="8" spans="1:10" x14ac:dyDescent="0.2">
      <c r="A8" s="55"/>
      <c r="B8" s="133"/>
      <c r="C8" s="133"/>
      <c r="D8" s="133"/>
      <c r="E8" s="133"/>
      <c r="F8" s="133"/>
      <c r="G8" s="133"/>
      <c r="H8" s="28"/>
      <c r="I8" s="63"/>
      <c r="J8" s="2"/>
    </row>
    <row r="9" spans="1:10" x14ac:dyDescent="0.2">
      <c r="A9" s="55"/>
      <c r="B9" s="133"/>
      <c r="C9" s="133"/>
      <c r="D9" s="133"/>
      <c r="E9" s="133"/>
      <c r="F9" s="133"/>
      <c r="G9" s="133"/>
      <c r="H9" s="28" t="s">
        <v>112</v>
      </c>
      <c r="I9" s="63">
        <f>fechaterminacion</f>
        <v>40178</v>
      </c>
      <c r="J9" s="2"/>
    </row>
    <row r="10" spans="1:10" ht="12" thickBot="1" x14ac:dyDescent="0.25">
      <c r="A10" s="54" t="s">
        <v>110</v>
      </c>
      <c r="B10" s="5" t="str">
        <f>direcciondelaobra&amp;", "&amp;coloniadelaobra&amp;", "&amp;ciudaddelaobra&amp;", "&amp;estadodelaobra</f>
        <v>Tramo de Barranca del Muerto a Tlahuac., Colonia de la obra., México, Ciudad de México</v>
      </c>
      <c r="C10" s="5"/>
      <c r="D10" s="5"/>
      <c r="I10" s="4"/>
    </row>
    <row r="11" spans="1:10" ht="12.75" thickTop="1" thickBot="1" x14ac:dyDescent="0.25">
      <c r="A11" s="98" t="s">
        <v>10</v>
      </c>
      <c r="B11" s="98"/>
      <c r="C11" s="98"/>
      <c r="D11" s="98"/>
      <c r="E11" s="98"/>
      <c r="F11" s="98"/>
      <c r="G11" s="98"/>
      <c r="H11" s="98"/>
      <c r="I11" s="98"/>
    </row>
    <row r="12" spans="1:10" ht="28.5" thickTop="1" thickBot="1" x14ac:dyDescent="0.25">
      <c r="A12" s="95" t="s">
        <v>3</v>
      </c>
      <c r="B12" s="96" t="s">
        <v>4</v>
      </c>
      <c r="C12" s="96" t="s">
        <v>5</v>
      </c>
      <c r="D12" s="96" t="s">
        <v>11</v>
      </c>
      <c r="E12" s="96" t="s">
        <v>12</v>
      </c>
      <c r="F12" s="96" t="s">
        <v>13</v>
      </c>
      <c r="G12" s="96" t="s">
        <v>14</v>
      </c>
      <c r="H12" s="96" t="s">
        <v>15</v>
      </c>
      <c r="I12" s="96" t="s">
        <v>16</v>
      </c>
      <c r="J12" s="109" t="s">
        <v>6</v>
      </c>
    </row>
    <row r="13" spans="1:10" ht="12" thickTop="1" x14ac:dyDescent="0.2">
      <c r="A13" s="70" t="s">
        <v>7</v>
      </c>
      <c r="B13" s="70"/>
      <c r="C13" s="70"/>
      <c r="D13" s="70"/>
      <c r="E13" s="70"/>
      <c r="F13" s="70"/>
      <c r="G13" s="70"/>
      <c r="H13" s="70"/>
      <c r="I13" s="70"/>
      <c r="J13" s="70"/>
    </row>
    <row r="14" spans="1:10" x14ac:dyDescent="0.2">
      <c r="A14" s="71" t="s">
        <v>99</v>
      </c>
      <c r="B14" s="72" t="s">
        <v>102</v>
      </c>
      <c r="C14" s="73" t="s">
        <v>8</v>
      </c>
      <c r="D14" s="73">
        <f>IF(C14&lt;&gt;"",8,"")</f>
        <v>8</v>
      </c>
      <c r="E14" s="73">
        <f>IF(C14&lt;&gt;"",1,"")</f>
        <v>1</v>
      </c>
      <c r="F14" s="99" t="e">
        <f>IF(C14&lt;&gt;"",G14/(D14*E14),"")</f>
        <v>#VALUE!</v>
      </c>
      <c r="G14" s="110" t="s">
        <v>17</v>
      </c>
      <c r="H14" s="101" t="s">
        <v>18</v>
      </c>
      <c r="I14" s="102" t="s">
        <v>19</v>
      </c>
      <c r="J14" s="75" t="s">
        <v>170</v>
      </c>
    </row>
    <row r="15" spans="1:10" x14ac:dyDescent="0.2">
      <c r="A15" s="76"/>
      <c r="B15" s="70"/>
      <c r="C15" s="77"/>
      <c r="D15" s="77"/>
      <c r="E15" s="77"/>
      <c r="F15" s="77"/>
      <c r="G15" s="77"/>
      <c r="H15" s="97"/>
      <c r="I15" s="78"/>
      <c r="J15" s="74" t="s">
        <v>172</v>
      </c>
    </row>
    <row r="16" spans="1:10" x14ac:dyDescent="0.2">
      <c r="A16" s="76"/>
      <c r="B16" s="70"/>
      <c r="C16" s="77"/>
      <c r="D16" s="77"/>
      <c r="E16" s="77"/>
      <c r="F16" s="77"/>
      <c r="G16" s="77"/>
      <c r="H16" s="97"/>
      <c r="I16" s="78"/>
      <c r="J16" s="79" t="s">
        <v>174</v>
      </c>
    </row>
    <row r="17" spans="1:10" x14ac:dyDescent="0.2">
      <c r="A17" s="76"/>
      <c r="B17" s="70"/>
      <c r="C17" s="77"/>
      <c r="D17" s="77"/>
      <c r="E17" s="77"/>
      <c r="F17" s="77"/>
      <c r="G17" s="77"/>
      <c r="H17" s="97"/>
      <c r="I17" s="78"/>
      <c r="J17" s="80"/>
    </row>
    <row r="18" spans="1:10" x14ac:dyDescent="0.2">
      <c r="A18" s="70" t="s">
        <v>105</v>
      </c>
      <c r="B18" s="70"/>
      <c r="C18" s="70"/>
      <c r="D18" s="70"/>
      <c r="E18" s="70"/>
      <c r="F18" s="81"/>
      <c r="G18" s="81"/>
      <c r="H18" s="70"/>
      <c r="I18" s="70"/>
      <c r="J18" s="70"/>
    </row>
    <row r="19" spans="1:10" x14ac:dyDescent="0.2">
      <c r="A19" s="82"/>
      <c r="B19" s="83"/>
      <c r="C19" s="83"/>
      <c r="D19" s="83"/>
      <c r="E19" s="83"/>
      <c r="F19" s="83"/>
      <c r="G19" s="83"/>
      <c r="H19" s="83"/>
      <c r="I19" s="84"/>
      <c r="J19" s="105"/>
    </row>
    <row r="20" spans="1:10" x14ac:dyDescent="0.2">
      <c r="A20" s="86"/>
      <c r="B20" s="87" t="str">
        <f>cargo&amp;": "&amp;responsable</f>
        <v>DIRECTOR GENERAL: ENCARGADO CORRESPONDIENTE</v>
      </c>
      <c r="C20" s="81"/>
      <c r="D20" s="81"/>
      <c r="E20" s="81"/>
      <c r="F20" s="81"/>
      <c r="G20" s="81"/>
      <c r="H20" s="81"/>
      <c r="I20" s="88" t="s">
        <v>106</v>
      </c>
      <c r="J20" s="89" t="s">
        <v>176</v>
      </c>
    </row>
    <row r="21" spans="1:10" x14ac:dyDescent="0.2">
      <c r="A21" s="107"/>
      <c r="B21" s="92"/>
      <c r="C21" s="92"/>
      <c r="D21" s="92"/>
      <c r="E21" s="92"/>
      <c r="F21" s="92"/>
      <c r="G21" s="92"/>
      <c r="H21" s="92"/>
      <c r="I21" s="93" t="s">
        <v>107</v>
      </c>
      <c r="J21" s="94" t="s">
        <v>178</v>
      </c>
    </row>
    <row r="22" spans="1:10" x14ac:dyDescent="0.2">
      <c r="A22" s="70"/>
      <c r="B22" s="70"/>
      <c r="C22" s="70"/>
      <c r="D22" s="70"/>
      <c r="E22" s="70"/>
      <c r="F22" s="70"/>
      <c r="G22" s="70"/>
      <c r="H22" s="70"/>
      <c r="I22" s="70"/>
      <c r="J22" s="97" t="s">
        <v>9</v>
      </c>
    </row>
  </sheetData>
  <mergeCells count="3">
    <mergeCell ref="B3:F4"/>
    <mergeCell ref="A2:G2"/>
    <mergeCell ref="B6:G9"/>
  </mergeCells>
  <pageMargins left="0.59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1"/>
  <sheetViews>
    <sheetView showGridLines="0" showZeros="0" zoomScaleNormal="100" workbookViewId="0">
      <selection activeCell="H26" sqref="H26"/>
    </sheetView>
  </sheetViews>
  <sheetFormatPr baseColWidth="10" defaultRowHeight="11.25" x14ac:dyDescent="0.2"/>
  <cols>
    <col min="1" max="1" width="16" style="1" customWidth="1"/>
    <col min="2" max="2" width="41" style="1" customWidth="1"/>
    <col min="3" max="3" width="10" style="1" customWidth="1"/>
    <col min="4" max="4" width="8" style="1" bestFit="1" customWidth="1"/>
    <col min="5" max="5" width="11" style="1" customWidth="1"/>
    <col min="6" max="6" width="12.19921875" style="1" bestFit="1" customWidth="1"/>
    <col min="7" max="7" width="16" style="1" customWidth="1"/>
    <col min="8" max="8" width="18" style="1" customWidth="1"/>
    <col min="9" max="9" width="12.19921875" style="1" bestFit="1" customWidth="1"/>
    <col min="10" max="10" width="10" style="1" customWidth="1"/>
    <col min="11" max="16384" width="11.19921875" style="1"/>
  </cols>
  <sheetData>
    <row r="1" spans="1:10" ht="12" thickBot="1" x14ac:dyDescent="0.25">
      <c r="A1" s="1" t="s">
        <v>0</v>
      </c>
    </row>
    <row r="2" spans="1:10" ht="12.75" customHeight="1" thickTop="1" x14ac:dyDescent="0.25">
      <c r="A2" s="131" t="str">
        <f>razonsocial</f>
        <v>MI EMPRESA</v>
      </c>
      <c r="B2" s="132"/>
      <c r="C2" s="132"/>
      <c r="D2" s="132"/>
      <c r="E2" s="132"/>
      <c r="F2" s="132"/>
      <c r="G2" s="132"/>
      <c r="H2" s="56"/>
      <c r="I2" s="57"/>
    </row>
    <row r="3" spans="1:10" x14ac:dyDescent="0.2">
      <c r="A3" s="54" t="s">
        <v>108</v>
      </c>
      <c r="B3" s="130" t="str">
        <f>nombrecliente</f>
        <v>Sistema de Comunicaciones y Transportes, Sistema de Transporte Colectivo Metro, Administración General de Recursos, Línea 12 (Línea Dorada)</v>
      </c>
      <c r="C3" s="130"/>
      <c r="D3" s="130"/>
      <c r="E3" s="130"/>
      <c r="F3" s="130"/>
      <c r="G3" s="3"/>
      <c r="H3" s="3"/>
      <c r="I3" s="4"/>
    </row>
    <row r="4" spans="1:10" x14ac:dyDescent="0.2">
      <c r="A4" s="54"/>
      <c r="B4" s="130"/>
      <c r="C4" s="130"/>
      <c r="D4" s="130"/>
      <c r="E4" s="130"/>
      <c r="F4" s="130"/>
      <c r="G4" s="3"/>
      <c r="H4" s="3"/>
      <c r="I4" s="4"/>
    </row>
    <row r="5" spans="1:10" x14ac:dyDescent="0.2">
      <c r="A5" s="54" t="s">
        <v>250</v>
      </c>
      <c r="B5" s="27" t="str">
        <f>numerodeconcurso</f>
        <v>2009/0257-0001</v>
      </c>
      <c r="C5" s="3"/>
      <c r="D5" s="3"/>
      <c r="F5" s="28" t="s">
        <v>1</v>
      </c>
      <c r="G5" s="45">
        <f>fechadeconcurso</f>
        <v>40017</v>
      </c>
      <c r="I5" s="4"/>
    </row>
    <row r="6" spans="1:10" x14ac:dyDescent="0.2">
      <c r="A6" s="54" t="s">
        <v>109</v>
      </c>
      <c r="B6" s="133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6" s="133"/>
      <c r="D6" s="133"/>
      <c r="E6" s="133"/>
      <c r="F6" s="133"/>
      <c r="G6" s="133"/>
      <c r="H6" s="28" t="s">
        <v>123</v>
      </c>
      <c r="I6" s="64" t="str">
        <f>plazocalculado&amp;" días"</f>
        <v>153 días</v>
      </c>
      <c r="J6" s="2"/>
    </row>
    <row r="7" spans="1:10" x14ac:dyDescent="0.2">
      <c r="A7" s="55"/>
      <c r="B7" s="133"/>
      <c r="C7" s="133"/>
      <c r="D7" s="133"/>
      <c r="E7" s="133"/>
      <c r="F7" s="133"/>
      <c r="G7" s="133"/>
      <c r="H7" s="28" t="s">
        <v>111</v>
      </c>
      <c r="I7" s="63">
        <f>fechainicio</f>
        <v>40026</v>
      </c>
      <c r="J7" s="2"/>
    </row>
    <row r="8" spans="1:10" x14ac:dyDescent="0.2">
      <c r="A8" s="55"/>
      <c r="B8" s="133"/>
      <c r="C8" s="133"/>
      <c r="D8" s="133"/>
      <c r="E8" s="133"/>
      <c r="F8" s="133"/>
      <c r="G8" s="133"/>
      <c r="H8" s="28"/>
      <c r="I8" s="63"/>
      <c r="J8" s="2"/>
    </row>
    <row r="9" spans="1:10" x14ac:dyDescent="0.2">
      <c r="A9" s="55"/>
      <c r="B9" s="133"/>
      <c r="C9" s="133"/>
      <c r="D9" s="133"/>
      <c r="E9" s="133"/>
      <c r="F9" s="133"/>
      <c r="G9" s="133"/>
      <c r="H9" s="28" t="s">
        <v>112</v>
      </c>
      <c r="I9" s="63">
        <f>fechaterminacion</f>
        <v>40178</v>
      </c>
      <c r="J9" s="2"/>
    </row>
    <row r="10" spans="1:10" ht="12" thickBot="1" x14ac:dyDescent="0.25">
      <c r="A10" s="54" t="s">
        <v>110</v>
      </c>
      <c r="B10" s="3" t="str">
        <f>direcciondelaobra&amp;", "&amp;coloniadelaobra&amp;", "&amp;ciudaddelaobra&amp;", "&amp;estadodelaobra</f>
        <v>Tramo de Barranca del Muerto a Tlahuac., Colonia de la obra., México, Ciudad de México</v>
      </c>
      <c r="C10" s="3"/>
      <c r="D10" s="3"/>
      <c r="I10" s="4"/>
    </row>
    <row r="11" spans="1:10" ht="12.75" thickTop="1" thickBot="1" x14ac:dyDescent="0.25">
      <c r="A11" s="98" t="s">
        <v>10</v>
      </c>
      <c r="B11" s="98"/>
      <c r="C11" s="98"/>
      <c r="D11" s="98"/>
      <c r="E11" s="98"/>
      <c r="F11" s="98"/>
      <c r="G11" s="98"/>
      <c r="H11" s="98"/>
      <c r="I11" s="65"/>
    </row>
    <row r="12" spans="1:10" ht="28.5" thickTop="1" thickBot="1" x14ac:dyDescent="0.25">
      <c r="A12" s="95" t="s">
        <v>3</v>
      </c>
      <c r="B12" s="96" t="s">
        <v>4</v>
      </c>
      <c r="C12" s="96" t="s">
        <v>5</v>
      </c>
      <c r="D12" s="96" t="s">
        <v>11</v>
      </c>
      <c r="E12" s="96" t="s">
        <v>12</v>
      </c>
      <c r="F12" s="96" t="s">
        <v>13</v>
      </c>
      <c r="G12" s="96" t="s">
        <v>14</v>
      </c>
      <c r="H12" s="109" t="s">
        <v>6</v>
      </c>
      <c r="I12" s="70"/>
      <c r="J12" s="70"/>
    </row>
    <row r="13" spans="1:10" ht="12" thickTop="1" x14ac:dyDescent="0.2">
      <c r="A13" s="70" t="s">
        <v>7</v>
      </c>
      <c r="B13" s="70"/>
      <c r="C13" s="70"/>
      <c r="D13" s="70"/>
      <c r="E13" s="70"/>
      <c r="F13" s="70"/>
      <c r="G13" s="70"/>
      <c r="H13" s="70"/>
      <c r="I13" s="70"/>
      <c r="J13" s="70"/>
    </row>
    <row r="14" spans="1:10" x14ac:dyDescent="0.2">
      <c r="A14" s="71" t="s">
        <v>99</v>
      </c>
      <c r="B14" s="72" t="s">
        <v>102</v>
      </c>
      <c r="C14" s="73" t="s">
        <v>8</v>
      </c>
      <c r="D14" s="73">
        <f>IF(C14&lt;&gt;"",8,"")</f>
        <v>8</v>
      </c>
      <c r="E14" s="73">
        <f>IF(C14&lt;&gt;"",1,"")</f>
        <v>1</v>
      </c>
      <c r="F14" s="99" t="e">
        <f>IF(C14&lt;&gt;"",G14/(D14*E14),"")</f>
        <v>#VALUE!</v>
      </c>
      <c r="G14" s="110" t="s">
        <v>17</v>
      </c>
      <c r="H14" s="75" t="s">
        <v>170</v>
      </c>
      <c r="I14" s="70"/>
      <c r="J14" s="70"/>
    </row>
    <row r="15" spans="1:10" x14ac:dyDescent="0.2">
      <c r="A15" s="76"/>
      <c r="B15" s="70"/>
      <c r="C15" s="77"/>
      <c r="D15" s="77"/>
      <c r="E15" s="77"/>
      <c r="F15" s="77"/>
      <c r="G15" s="77"/>
      <c r="H15" s="74" t="s">
        <v>172</v>
      </c>
      <c r="I15" s="70"/>
      <c r="J15" s="70"/>
    </row>
    <row r="16" spans="1:10" x14ac:dyDescent="0.2">
      <c r="A16" s="76"/>
      <c r="B16" s="70"/>
      <c r="C16" s="77"/>
      <c r="D16" s="77"/>
      <c r="E16" s="77"/>
      <c r="F16" s="77"/>
      <c r="G16" s="77"/>
      <c r="H16" s="79"/>
      <c r="I16" s="70"/>
      <c r="J16" s="70"/>
    </row>
    <row r="17" spans="1:10" x14ac:dyDescent="0.2">
      <c r="A17" s="70" t="s">
        <v>105</v>
      </c>
      <c r="B17" s="70"/>
      <c r="C17" s="70"/>
      <c r="D17" s="70"/>
      <c r="E17" s="70"/>
      <c r="F17" s="81"/>
      <c r="G17" s="81"/>
      <c r="H17" s="70"/>
      <c r="I17" s="70"/>
      <c r="J17" s="70"/>
    </row>
    <row r="18" spans="1:10" x14ac:dyDescent="0.2">
      <c r="A18" s="82"/>
      <c r="B18" s="83"/>
      <c r="C18" s="83"/>
      <c r="D18" s="83"/>
      <c r="E18" s="83"/>
      <c r="F18" s="83"/>
      <c r="G18" s="83"/>
      <c r="H18" s="105"/>
    </row>
    <row r="19" spans="1:10" x14ac:dyDescent="0.2">
      <c r="A19" s="86"/>
      <c r="B19" s="87" t="str">
        <f>cargo&amp;": "&amp;responsable</f>
        <v>DIRECTOR GENERAL: ENCARGADO CORRESPONDIENTE</v>
      </c>
      <c r="C19" s="81"/>
      <c r="D19" s="81"/>
      <c r="E19" s="81"/>
      <c r="F19" s="81"/>
      <c r="G19" s="81"/>
      <c r="H19" s="89"/>
    </row>
    <row r="20" spans="1:10" x14ac:dyDescent="0.2">
      <c r="A20" s="107"/>
      <c r="B20" s="92"/>
      <c r="C20" s="92"/>
      <c r="D20" s="92"/>
      <c r="E20" s="92"/>
      <c r="F20" s="92"/>
      <c r="G20" s="92"/>
      <c r="H20" s="94"/>
    </row>
    <row r="21" spans="1:10" x14ac:dyDescent="0.2">
      <c r="A21" s="70"/>
      <c r="B21" s="70"/>
      <c r="C21" s="70"/>
      <c r="D21" s="70"/>
      <c r="E21" s="70"/>
      <c r="F21" s="70"/>
      <c r="G21" s="70"/>
      <c r="H21" s="70"/>
      <c r="I21" s="70"/>
      <c r="J21" s="97" t="s">
        <v>9</v>
      </c>
    </row>
  </sheetData>
  <mergeCells count="3">
    <mergeCell ref="B3:F4"/>
    <mergeCell ref="A2:G2"/>
    <mergeCell ref="B6:G9"/>
  </mergeCells>
  <pageMargins left="0.57999999999999996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"/>
  <sheetViews>
    <sheetView showGridLines="0" showZeros="0" zoomScaleNormal="100" workbookViewId="0">
      <selection activeCell="B6" sqref="B6:E9"/>
    </sheetView>
  </sheetViews>
  <sheetFormatPr baseColWidth="10" defaultRowHeight="11.25" x14ac:dyDescent="0.2"/>
  <cols>
    <col min="1" max="1" width="16" style="1" customWidth="1"/>
    <col min="2" max="2" width="46" style="1" customWidth="1"/>
    <col min="3" max="3" width="10" style="1" customWidth="1"/>
    <col min="4" max="4" width="18" style="1" customWidth="1"/>
    <col min="5" max="5" width="12.19921875" style="1" bestFit="1" customWidth="1"/>
    <col min="6" max="6" width="13.3984375" style="1" bestFit="1" customWidth="1"/>
    <col min="7" max="7" width="13" style="1" customWidth="1"/>
    <col min="8" max="16384" width="11.19921875" style="1"/>
  </cols>
  <sheetData>
    <row r="1" spans="1:8" ht="12" thickBot="1" x14ac:dyDescent="0.25">
      <c r="A1" s="1" t="s">
        <v>0</v>
      </c>
    </row>
    <row r="2" spans="1:8" ht="12.75" customHeight="1" thickTop="1" x14ac:dyDescent="0.25">
      <c r="A2" s="131" t="str">
        <f>razonsocial</f>
        <v>MI EMPRESA</v>
      </c>
      <c r="B2" s="132"/>
      <c r="C2" s="132"/>
      <c r="D2" s="132"/>
      <c r="E2" s="132"/>
      <c r="F2" s="56"/>
      <c r="G2" s="57"/>
    </row>
    <row r="3" spans="1:8" x14ac:dyDescent="0.2">
      <c r="A3" s="54" t="s">
        <v>108</v>
      </c>
      <c r="B3" s="130" t="str">
        <f>nombrecliente</f>
        <v>Sistema de Comunicaciones y Transportes, Sistema de Transporte Colectivo Metro, Administración General de Recursos, Línea 12 (Línea Dorada)</v>
      </c>
      <c r="C3" s="130"/>
      <c r="D3" s="130"/>
      <c r="E3" s="130"/>
      <c r="F3" s="3"/>
      <c r="G3" s="4"/>
    </row>
    <row r="4" spans="1:8" x14ac:dyDescent="0.2">
      <c r="A4" s="54"/>
      <c r="B4" s="130"/>
      <c r="C4" s="130"/>
      <c r="D4" s="130"/>
      <c r="E4" s="130"/>
      <c r="F4" s="3"/>
      <c r="G4" s="4"/>
    </row>
    <row r="5" spans="1:8" x14ac:dyDescent="0.2">
      <c r="A5" s="54" t="s">
        <v>250</v>
      </c>
      <c r="B5" s="27" t="str">
        <f>numerodeconcurso</f>
        <v>2009/0257-0001</v>
      </c>
      <c r="D5" s="28" t="s">
        <v>1</v>
      </c>
      <c r="E5" s="45">
        <f>fechadeconcurso</f>
        <v>40017</v>
      </c>
      <c r="G5" s="4"/>
    </row>
    <row r="6" spans="1:8" x14ac:dyDescent="0.2">
      <c r="A6" s="54" t="s">
        <v>109</v>
      </c>
      <c r="B6" s="130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6" s="130"/>
      <c r="D6" s="130"/>
      <c r="E6" s="130"/>
      <c r="F6" s="28" t="s">
        <v>123</v>
      </c>
      <c r="G6" s="4" t="str">
        <f>plazocalculado&amp;" días"</f>
        <v>153 días</v>
      </c>
    </row>
    <row r="7" spans="1:8" x14ac:dyDescent="0.2">
      <c r="A7" s="55"/>
      <c r="B7" s="130"/>
      <c r="C7" s="130"/>
      <c r="D7" s="130"/>
      <c r="E7" s="130"/>
      <c r="F7" s="28" t="s">
        <v>111</v>
      </c>
      <c r="G7" s="63">
        <f>fechainicio</f>
        <v>40026</v>
      </c>
      <c r="H7" s="2"/>
    </row>
    <row r="8" spans="1:8" x14ac:dyDescent="0.2">
      <c r="A8" s="55"/>
      <c r="B8" s="130"/>
      <c r="C8" s="130"/>
      <c r="D8" s="130"/>
      <c r="E8" s="130"/>
      <c r="F8" s="28"/>
      <c r="G8" s="66"/>
      <c r="H8" s="3"/>
    </row>
    <row r="9" spans="1:8" x14ac:dyDescent="0.2">
      <c r="A9" s="55"/>
      <c r="B9" s="130"/>
      <c r="C9" s="130"/>
      <c r="D9" s="130"/>
      <c r="E9" s="130"/>
      <c r="F9" s="28" t="s">
        <v>112</v>
      </c>
      <c r="G9" s="66">
        <f>fechaterminacion</f>
        <v>40178</v>
      </c>
    </row>
    <row r="10" spans="1:8" ht="12" thickBot="1" x14ac:dyDescent="0.25">
      <c r="A10" s="54" t="s">
        <v>110</v>
      </c>
      <c r="B10" s="5" t="str">
        <f>direcciondelaobra&amp;", "&amp;coloniadelaobra&amp;", "&amp;ciudaddelaobra&amp;", "&amp;estadodelaobra</f>
        <v>Tramo de Barranca del Muerto a Tlahuac., Colonia de la obra., México, Ciudad de México</v>
      </c>
      <c r="C10" s="5"/>
      <c r="E10" s="5"/>
      <c r="G10" s="4"/>
    </row>
    <row r="11" spans="1:8" ht="12.75" thickTop="1" thickBot="1" x14ac:dyDescent="0.25">
      <c r="A11" s="61" t="s">
        <v>2</v>
      </c>
      <c r="D11" s="62"/>
      <c r="F11" s="65"/>
      <c r="G11" s="65"/>
    </row>
    <row r="12" spans="1:8" ht="12.75" thickTop="1" thickBot="1" x14ac:dyDescent="0.25">
      <c r="A12" s="95" t="s">
        <v>3</v>
      </c>
      <c r="B12" s="96" t="s">
        <v>4</v>
      </c>
      <c r="C12" s="96" t="s">
        <v>5</v>
      </c>
      <c r="D12" s="109" t="s">
        <v>6</v>
      </c>
      <c r="E12" s="70"/>
      <c r="F12" s="70"/>
      <c r="G12" s="70"/>
    </row>
    <row r="13" spans="1:8" ht="12" thickTop="1" x14ac:dyDescent="0.2">
      <c r="A13" s="70" t="s">
        <v>7</v>
      </c>
      <c r="B13" s="70"/>
      <c r="C13" s="70"/>
      <c r="D13" s="70"/>
      <c r="E13" s="70"/>
      <c r="F13" s="70"/>
      <c r="G13" s="70"/>
    </row>
    <row r="14" spans="1:8" x14ac:dyDescent="0.2">
      <c r="A14" s="71" t="s">
        <v>99</v>
      </c>
      <c r="B14" s="72" t="s">
        <v>102</v>
      </c>
      <c r="C14" s="73" t="s">
        <v>8</v>
      </c>
      <c r="D14" s="75" t="s">
        <v>170</v>
      </c>
      <c r="E14" s="70"/>
      <c r="F14" s="70"/>
      <c r="G14" s="70"/>
    </row>
    <row r="15" spans="1:8" x14ac:dyDescent="0.2">
      <c r="A15" s="76"/>
      <c r="B15" s="70"/>
      <c r="C15" s="77"/>
      <c r="D15" s="74" t="s">
        <v>172</v>
      </c>
      <c r="E15" s="70"/>
      <c r="F15" s="70"/>
      <c r="G15" s="70"/>
    </row>
    <row r="16" spans="1:8" x14ac:dyDescent="0.2">
      <c r="A16" s="76"/>
      <c r="B16" s="70"/>
      <c r="C16" s="77"/>
      <c r="D16" s="79" t="s">
        <v>174</v>
      </c>
      <c r="E16" s="70"/>
      <c r="F16" s="70"/>
      <c r="G16" s="70"/>
    </row>
    <row r="17" spans="1:7" x14ac:dyDescent="0.2">
      <c r="A17" s="76"/>
      <c r="B17" s="70"/>
      <c r="C17" s="77"/>
      <c r="D17" s="80"/>
      <c r="E17" s="70"/>
      <c r="F17" s="70"/>
      <c r="G17" s="70"/>
    </row>
    <row r="18" spans="1:7" x14ac:dyDescent="0.2">
      <c r="A18" s="70" t="s">
        <v>105</v>
      </c>
      <c r="B18" s="70"/>
      <c r="C18" s="70"/>
      <c r="D18" s="70"/>
      <c r="E18" s="70"/>
      <c r="F18" s="81"/>
      <c r="G18" s="81"/>
    </row>
    <row r="19" spans="1:7" x14ac:dyDescent="0.2">
      <c r="A19" s="82"/>
      <c r="B19" s="83"/>
      <c r="C19" s="84"/>
      <c r="D19" s="105"/>
      <c r="E19" s="70"/>
      <c r="F19" s="70"/>
      <c r="G19" s="70"/>
    </row>
    <row r="20" spans="1:7" x14ac:dyDescent="0.2">
      <c r="A20" s="87"/>
      <c r="B20" s="70"/>
      <c r="C20" s="88" t="s">
        <v>106</v>
      </c>
      <c r="D20" s="89" t="s">
        <v>176</v>
      </c>
      <c r="E20" s="70"/>
      <c r="F20" s="70"/>
      <c r="G20" s="70"/>
    </row>
    <row r="21" spans="1:7" x14ac:dyDescent="0.2">
      <c r="A21" s="91" t="str">
        <f>cargo&amp;": "&amp;responsable</f>
        <v>DIRECTOR GENERAL: ENCARGADO CORRESPONDIENTE</v>
      </c>
      <c r="B21" s="92"/>
      <c r="C21" s="93" t="s">
        <v>107</v>
      </c>
      <c r="D21" s="94" t="s">
        <v>178</v>
      </c>
      <c r="E21" s="70"/>
      <c r="F21" s="70"/>
      <c r="G21" s="70"/>
    </row>
    <row r="22" spans="1:7" x14ac:dyDescent="0.2">
      <c r="A22" s="70"/>
      <c r="B22" s="70"/>
      <c r="C22" s="70"/>
      <c r="D22" s="70"/>
      <c r="E22" s="70"/>
      <c r="F22" s="70"/>
      <c r="G22" s="70" t="s">
        <v>9</v>
      </c>
    </row>
  </sheetData>
  <mergeCells count="3">
    <mergeCell ref="B6:E9"/>
    <mergeCell ref="A2:E2"/>
    <mergeCell ref="B3:E4"/>
  </mergeCells>
  <pageMargins left="0.57999999999999996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1"/>
  <sheetViews>
    <sheetView showGridLines="0" showZeros="0" zoomScaleNormal="100" workbookViewId="0">
      <selection activeCell="B6" sqref="B6:E9"/>
    </sheetView>
  </sheetViews>
  <sheetFormatPr baseColWidth="10" defaultRowHeight="11.25" x14ac:dyDescent="0.2"/>
  <cols>
    <col min="1" max="1" width="16" style="1" customWidth="1"/>
    <col min="2" max="2" width="41" style="1" customWidth="1"/>
    <col min="3" max="3" width="10" style="1" customWidth="1"/>
    <col min="4" max="4" width="18" style="1" customWidth="1"/>
    <col min="5" max="5" width="12.19921875" style="1" bestFit="1" customWidth="1"/>
    <col min="6" max="6" width="13.3984375" style="1" bestFit="1" customWidth="1"/>
    <col min="7" max="7" width="13.796875" style="1" bestFit="1" customWidth="1"/>
    <col min="8" max="16384" width="11.19921875" style="1"/>
  </cols>
  <sheetData>
    <row r="1" spans="1:8" ht="12" thickBot="1" x14ac:dyDescent="0.25">
      <c r="A1" s="1" t="s">
        <v>0</v>
      </c>
    </row>
    <row r="2" spans="1:8" ht="12.75" customHeight="1" thickTop="1" x14ac:dyDescent="0.25">
      <c r="A2" s="134" t="str">
        <f>razonsocial</f>
        <v>MI EMPRESA</v>
      </c>
      <c r="B2" s="135"/>
      <c r="C2" s="135"/>
      <c r="D2" s="135"/>
      <c r="E2" s="135"/>
      <c r="F2" s="56"/>
      <c r="G2" s="57"/>
    </row>
    <row r="3" spans="1:8" x14ac:dyDescent="0.2">
      <c r="A3" s="54" t="s">
        <v>108</v>
      </c>
      <c r="B3" s="130" t="str">
        <f>nombrecliente</f>
        <v>Sistema de Comunicaciones y Transportes, Sistema de Transporte Colectivo Metro, Administración General de Recursos, Línea 12 (Línea Dorada)</v>
      </c>
      <c r="C3" s="130"/>
      <c r="D3" s="130"/>
      <c r="E3" s="130"/>
      <c r="F3" s="3"/>
      <c r="G3" s="4"/>
    </row>
    <row r="4" spans="1:8" x14ac:dyDescent="0.2">
      <c r="A4" s="54"/>
      <c r="B4" s="130"/>
      <c r="C4" s="130"/>
      <c r="D4" s="130"/>
      <c r="E4" s="130"/>
      <c r="F4" s="3"/>
      <c r="G4" s="4"/>
    </row>
    <row r="5" spans="1:8" x14ac:dyDescent="0.2">
      <c r="A5" s="54" t="s">
        <v>250</v>
      </c>
      <c r="B5" s="27" t="str">
        <f>numerodeconcurso</f>
        <v>2009/0257-0001</v>
      </c>
      <c r="D5" s="28" t="s">
        <v>1</v>
      </c>
      <c r="E5" s="45">
        <f>fechadeconcurso</f>
        <v>40017</v>
      </c>
      <c r="G5" s="4"/>
    </row>
    <row r="6" spans="1:8" x14ac:dyDescent="0.2">
      <c r="A6" s="54" t="s">
        <v>109</v>
      </c>
      <c r="B6" s="130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6" s="130"/>
      <c r="D6" s="130"/>
      <c r="E6" s="130"/>
      <c r="F6" s="28" t="s">
        <v>123</v>
      </c>
      <c r="G6" s="3" t="str">
        <f>plazocalculado&amp;" días"</f>
        <v>153 días</v>
      </c>
      <c r="H6" s="2"/>
    </row>
    <row r="7" spans="1:8" x14ac:dyDescent="0.2">
      <c r="A7" s="55"/>
      <c r="B7" s="130"/>
      <c r="C7" s="130"/>
      <c r="D7" s="130"/>
      <c r="E7" s="130"/>
      <c r="F7" s="28" t="s">
        <v>111</v>
      </c>
      <c r="G7" s="63">
        <f>fechainicio</f>
        <v>40026</v>
      </c>
      <c r="H7" s="2"/>
    </row>
    <row r="8" spans="1:8" x14ac:dyDescent="0.2">
      <c r="A8" s="55"/>
      <c r="B8" s="130"/>
      <c r="C8" s="130"/>
      <c r="D8" s="130"/>
      <c r="E8" s="130"/>
      <c r="F8" s="28"/>
      <c r="G8" s="63"/>
      <c r="H8" s="2"/>
    </row>
    <row r="9" spans="1:8" x14ac:dyDescent="0.2">
      <c r="A9" s="55"/>
      <c r="B9" s="130"/>
      <c r="C9" s="130"/>
      <c r="D9" s="130"/>
      <c r="E9" s="130"/>
      <c r="F9" s="28" t="s">
        <v>112</v>
      </c>
      <c r="G9" s="63">
        <f>fechaterminacion</f>
        <v>40178</v>
      </c>
      <c r="H9" s="2"/>
    </row>
    <row r="10" spans="1:8" ht="12" thickBot="1" x14ac:dyDescent="0.25">
      <c r="A10" s="54" t="s">
        <v>110</v>
      </c>
      <c r="B10" s="5" t="str">
        <f>direcciondelaobra&amp;", "&amp;coloniadelaobra&amp;", "&amp;ciudaddelaobra&amp;", "&amp;estadodelaobra</f>
        <v>Tramo de Barranca del Muerto a Tlahuac., Colonia de la obra., México, Ciudad de México</v>
      </c>
      <c r="G10" s="4"/>
    </row>
    <row r="11" spans="1:8" ht="12.75" thickTop="1" thickBot="1" x14ac:dyDescent="0.25">
      <c r="A11" s="61" t="s">
        <v>2</v>
      </c>
      <c r="C11" s="62"/>
      <c r="D11" s="62"/>
      <c r="E11" s="65"/>
      <c r="F11" s="65"/>
      <c r="G11" s="65"/>
    </row>
    <row r="12" spans="1:8" ht="12.75" thickTop="1" thickBot="1" x14ac:dyDescent="0.25">
      <c r="A12" s="95" t="s">
        <v>3</v>
      </c>
      <c r="B12" s="96" t="s">
        <v>4</v>
      </c>
      <c r="C12" s="96" t="s">
        <v>5</v>
      </c>
      <c r="D12" s="109" t="s">
        <v>6</v>
      </c>
      <c r="E12" s="70"/>
      <c r="F12" s="70"/>
      <c r="G12" s="70"/>
    </row>
    <row r="13" spans="1:8" ht="12" thickTop="1" x14ac:dyDescent="0.2">
      <c r="A13" s="70" t="s">
        <v>7</v>
      </c>
      <c r="B13" s="70"/>
      <c r="C13" s="70"/>
      <c r="D13" s="70"/>
      <c r="E13" s="70"/>
      <c r="F13" s="70"/>
      <c r="G13" s="70"/>
    </row>
    <row r="14" spans="1:8" x14ac:dyDescent="0.2">
      <c r="A14" s="71" t="s">
        <v>99</v>
      </c>
      <c r="B14" s="72" t="s">
        <v>102</v>
      </c>
      <c r="C14" s="73" t="s">
        <v>8</v>
      </c>
      <c r="D14" s="75" t="s">
        <v>170</v>
      </c>
      <c r="E14" s="70"/>
      <c r="F14" s="70"/>
      <c r="G14" s="70"/>
    </row>
    <row r="15" spans="1:8" x14ac:dyDescent="0.2">
      <c r="A15" s="76"/>
      <c r="B15" s="70"/>
      <c r="C15" s="77"/>
      <c r="D15" s="74" t="s">
        <v>172</v>
      </c>
      <c r="E15" s="70"/>
      <c r="F15" s="70"/>
      <c r="G15" s="70"/>
    </row>
    <row r="16" spans="1:8" x14ac:dyDescent="0.2">
      <c r="A16" s="76"/>
      <c r="B16" s="70"/>
      <c r="C16" s="77"/>
      <c r="D16" s="80"/>
      <c r="E16" s="70"/>
      <c r="F16" s="70"/>
      <c r="G16" s="70"/>
    </row>
    <row r="17" spans="1:7" x14ac:dyDescent="0.2">
      <c r="A17" s="70" t="s">
        <v>105</v>
      </c>
      <c r="B17" s="70"/>
      <c r="C17" s="70"/>
      <c r="D17" s="70"/>
      <c r="E17" s="70"/>
      <c r="F17" s="81"/>
      <c r="G17" s="81"/>
    </row>
    <row r="18" spans="1:7" x14ac:dyDescent="0.2">
      <c r="A18" s="82"/>
      <c r="B18" s="83"/>
      <c r="C18" s="84"/>
      <c r="D18" s="105"/>
      <c r="E18" s="70"/>
      <c r="F18" s="70"/>
      <c r="G18" s="70"/>
    </row>
    <row r="19" spans="1:7" x14ac:dyDescent="0.2">
      <c r="A19" s="87" t="str">
        <f>cargo&amp;": "&amp;responsable</f>
        <v>DIRECTOR GENERAL: ENCARGADO CORRESPONDIENTE</v>
      </c>
      <c r="B19" s="70"/>
      <c r="C19" s="88"/>
      <c r="D19" s="89"/>
      <c r="E19" s="70"/>
      <c r="F19" s="70"/>
      <c r="G19" s="70"/>
    </row>
    <row r="20" spans="1:7" x14ac:dyDescent="0.2">
      <c r="A20" s="107"/>
      <c r="B20" s="92"/>
      <c r="C20" s="93"/>
      <c r="D20" s="94"/>
      <c r="E20" s="70"/>
      <c r="F20" s="70"/>
      <c r="G20" s="70"/>
    </row>
    <row r="21" spans="1:7" x14ac:dyDescent="0.2">
      <c r="A21" s="70"/>
      <c r="B21" s="70"/>
      <c r="C21" s="70"/>
      <c r="D21" s="70"/>
      <c r="E21" s="70"/>
      <c r="F21" s="70"/>
      <c r="G21" s="97" t="s">
        <v>9</v>
      </c>
    </row>
  </sheetData>
  <mergeCells count="3">
    <mergeCell ref="B6:E9"/>
    <mergeCell ref="A2:E2"/>
    <mergeCell ref="B3:E4"/>
  </mergeCells>
  <pageMargins left="0.59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2"/>
  <sheetViews>
    <sheetView showGridLines="0" showZeros="0" zoomScaleNormal="100" workbookViewId="0">
      <selection activeCell="B6" sqref="B6:F9"/>
    </sheetView>
  </sheetViews>
  <sheetFormatPr baseColWidth="10" defaultRowHeight="11.25" x14ac:dyDescent="0.2"/>
  <cols>
    <col min="1" max="1" width="16" style="1" customWidth="1"/>
    <col min="2" max="2" width="41" style="1" customWidth="1"/>
    <col min="3" max="3" width="10" style="1" customWidth="1"/>
    <col min="4" max="5" width="18" style="1" customWidth="1"/>
    <col min="6" max="6" width="12.19921875" style="1" bestFit="1" customWidth="1"/>
    <col min="7" max="7" width="13.3984375" style="1" bestFit="1" customWidth="1"/>
    <col min="8" max="8" width="13.796875" style="1" bestFit="1" customWidth="1"/>
    <col min="9" max="16384" width="11.19921875" style="1"/>
  </cols>
  <sheetData>
    <row r="1" spans="1:9" ht="12" thickBot="1" x14ac:dyDescent="0.25">
      <c r="A1" s="1" t="s">
        <v>0</v>
      </c>
    </row>
    <row r="2" spans="1:9" ht="12.75" customHeight="1" thickTop="1" x14ac:dyDescent="0.25">
      <c r="A2" s="131" t="str">
        <f>razonsocial</f>
        <v>MI EMPRESA</v>
      </c>
      <c r="B2" s="132"/>
      <c r="C2" s="132"/>
      <c r="D2" s="132"/>
      <c r="E2" s="132"/>
      <c r="F2" s="132"/>
      <c r="G2" s="56"/>
      <c r="H2" s="57"/>
    </row>
    <row r="3" spans="1:9" x14ac:dyDescent="0.2">
      <c r="A3" s="54" t="s">
        <v>108</v>
      </c>
      <c r="B3" s="130" t="str">
        <f>nombrecliente</f>
        <v>Sistema de Comunicaciones y Transportes, Sistema de Transporte Colectivo Metro, Administración General de Recursos, Línea 12 (Línea Dorada)</v>
      </c>
      <c r="C3" s="130"/>
      <c r="D3" s="130"/>
      <c r="E3" s="130"/>
      <c r="F3" s="130"/>
      <c r="G3" s="3"/>
      <c r="H3" s="4"/>
    </row>
    <row r="4" spans="1:9" x14ac:dyDescent="0.2">
      <c r="A4" s="54"/>
      <c r="B4" s="130"/>
      <c r="C4" s="130"/>
      <c r="D4" s="130"/>
      <c r="E4" s="130"/>
      <c r="F4" s="130"/>
      <c r="G4" s="3"/>
      <c r="H4" s="4"/>
    </row>
    <row r="5" spans="1:9" x14ac:dyDescent="0.2">
      <c r="A5" s="54" t="s">
        <v>250</v>
      </c>
      <c r="B5" s="27" t="str">
        <f>numerodeconcurso</f>
        <v>2009/0257-0001</v>
      </c>
      <c r="C5" s="3"/>
      <c r="E5" s="28" t="s">
        <v>1</v>
      </c>
      <c r="F5" s="45">
        <f>fechadeconcurso</f>
        <v>40017</v>
      </c>
      <c r="H5" s="4"/>
    </row>
    <row r="6" spans="1:9" x14ac:dyDescent="0.2">
      <c r="A6" s="54" t="s">
        <v>109</v>
      </c>
      <c r="B6" s="133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6" s="133"/>
      <c r="D6" s="133"/>
      <c r="E6" s="133"/>
      <c r="F6" s="133"/>
      <c r="G6" s="28" t="s">
        <v>123</v>
      </c>
      <c r="H6" s="3" t="str">
        <f>plazocalculado&amp;" días"</f>
        <v>153 días</v>
      </c>
      <c r="I6" s="2"/>
    </row>
    <row r="7" spans="1:9" x14ac:dyDescent="0.2">
      <c r="A7" s="54"/>
      <c r="B7" s="133"/>
      <c r="C7" s="133"/>
      <c r="D7" s="133"/>
      <c r="E7" s="133"/>
      <c r="F7" s="133"/>
      <c r="G7" s="28" t="s">
        <v>111</v>
      </c>
      <c r="H7" s="63">
        <f>fechainicio</f>
        <v>40026</v>
      </c>
      <c r="I7" s="2"/>
    </row>
    <row r="8" spans="1:9" x14ac:dyDescent="0.2">
      <c r="A8" s="54"/>
      <c r="B8" s="133"/>
      <c r="C8" s="133"/>
      <c r="D8" s="133"/>
      <c r="E8" s="133"/>
      <c r="F8" s="133"/>
      <c r="G8" s="28"/>
      <c r="H8" s="63"/>
      <c r="I8" s="2"/>
    </row>
    <row r="9" spans="1:9" x14ac:dyDescent="0.2">
      <c r="A9" s="55"/>
      <c r="B9" s="133"/>
      <c r="C9" s="133"/>
      <c r="D9" s="133"/>
      <c r="E9" s="133"/>
      <c r="F9" s="133"/>
      <c r="G9" s="28" t="s">
        <v>112</v>
      </c>
      <c r="H9" s="63">
        <f>fechaterminacion</f>
        <v>40178</v>
      </c>
      <c r="I9" s="2"/>
    </row>
    <row r="10" spans="1:9" ht="12" thickBot="1" x14ac:dyDescent="0.25">
      <c r="A10" s="54" t="s">
        <v>110</v>
      </c>
      <c r="B10" s="3" t="str">
        <f>direcciondelaobra&amp;", "&amp;coloniadelaobra&amp;", "&amp;ciudaddelaobra&amp;", "&amp;estadodelaobra</f>
        <v>Tramo de Barranca del Muerto a Tlahuac., Colonia de la obra., México, Ciudad de México</v>
      </c>
      <c r="C10" s="3"/>
      <c r="F10" s="3"/>
      <c r="G10" s="3"/>
      <c r="H10" s="6"/>
    </row>
    <row r="11" spans="1:9" ht="12.75" thickTop="1" thickBot="1" x14ac:dyDescent="0.25">
      <c r="A11" s="61" t="s">
        <v>20</v>
      </c>
      <c r="B11" s="62"/>
      <c r="C11" s="62"/>
      <c r="D11" s="62"/>
      <c r="E11" s="62"/>
      <c r="F11" s="65"/>
      <c r="G11" s="65"/>
    </row>
    <row r="12" spans="1:9" ht="12.75" thickTop="1" thickBot="1" x14ac:dyDescent="0.25">
      <c r="A12" s="67" t="s">
        <v>3</v>
      </c>
      <c r="B12" s="68" t="s">
        <v>21</v>
      </c>
      <c r="C12" s="68" t="s">
        <v>5</v>
      </c>
      <c r="D12" s="68" t="s">
        <v>22</v>
      </c>
      <c r="E12" s="69" t="s">
        <v>6</v>
      </c>
      <c r="F12" s="70"/>
      <c r="G12" s="70"/>
      <c r="H12" s="70"/>
    </row>
    <row r="13" spans="1:9" ht="12" thickTop="1" x14ac:dyDescent="0.2">
      <c r="A13" s="70" t="s">
        <v>7</v>
      </c>
      <c r="B13" s="70"/>
      <c r="C13" s="70"/>
      <c r="D13" s="70"/>
      <c r="E13" s="70"/>
      <c r="F13" s="70"/>
      <c r="G13" s="70"/>
      <c r="H13" s="70"/>
    </row>
    <row r="14" spans="1:9" x14ac:dyDescent="0.2">
      <c r="A14" s="71" t="s">
        <v>99</v>
      </c>
      <c r="B14" s="72" t="s">
        <v>102</v>
      </c>
      <c r="C14" s="73" t="s">
        <v>8</v>
      </c>
      <c r="D14" s="102" t="s">
        <v>17</v>
      </c>
      <c r="E14" s="75" t="s">
        <v>170</v>
      </c>
      <c r="F14" s="70"/>
      <c r="G14" s="70"/>
      <c r="H14" s="70"/>
    </row>
    <row r="15" spans="1:9" x14ac:dyDescent="0.2">
      <c r="A15" s="76"/>
      <c r="B15" s="70"/>
      <c r="C15" s="77"/>
      <c r="D15" s="78"/>
      <c r="E15" s="74" t="s">
        <v>172</v>
      </c>
      <c r="F15" s="70"/>
      <c r="G15" s="70"/>
      <c r="H15" s="70"/>
    </row>
    <row r="16" spans="1:9" x14ac:dyDescent="0.2">
      <c r="A16" s="76"/>
      <c r="B16" s="70"/>
      <c r="C16" s="77"/>
      <c r="D16" s="78"/>
      <c r="E16" s="79" t="s">
        <v>174</v>
      </c>
      <c r="F16" s="70"/>
      <c r="G16" s="70"/>
      <c r="H16" s="70"/>
    </row>
    <row r="17" spans="1:8" x14ac:dyDescent="0.2">
      <c r="A17" s="76"/>
      <c r="B17" s="70"/>
      <c r="C17" s="77"/>
      <c r="D17" s="78"/>
      <c r="E17" s="80"/>
      <c r="F17" s="70"/>
      <c r="G17" s="70"/>
      <c r="H17" s="70"/>
    </row>
    <row r="18" spans="1:8" x14ac:dyDescent="0.2">
      <c r="A18" s="70" t="s">
        <v>105</v>
      </c>
      <c r="B18" s="70"/>
      <c r="C18" s="70"/>
      <c r="D18" s="70"/>
      <c r="E18" s="70"/>
      <c r="F18" s="81"/>
      <c r="G18" s="81"/>
      <c r="H18" s="70"/>
    </row>
    <row r="19" spans="1:8" x14ac:dyDescent="0.2">
      <c r="A19" s="82"/>
      <c r="B19" s="83"/>
      <c r="C19" s="104"/>
      <c r="D19" s="84"/>
      <c r="E19" s="105"/>
      <c r="F19" s="70"/>
      <c r="G19" s="70"/>
      <c r="H19" s="70"/>
    </row>
    <row r="20" spans="1:8" x14ac:dyDescent="0.2">
      <c r="A20" s="87" t="str">
        <f>cargo&amp;": "&amp;responsable</f>
        <v>DIRECTOR GENERAL: ENCARGADO CORRESPONDIENTE</v>
      </c>
      <c r="B20" s="70"/>
      <c r="C20" s="106"/>
      <c r="D20" s="88" t="s">
        <v>106</v>
      </c>
      <c r="E20" s="89" t="s">
        <v>176</v>
      </c>
      <c r="F20" s="70"/>
      <c r="G20" s="70"/>
      <c r="H20" s="70"/>
    </row>
    <row r="21" spans="1:8" x14ac:dyDescent="0.2">
      <c r="A21" s="107"/>
      <c r="B21" s="92"/>
      <c r="C21" s="108"/>
      <c r="D21" s="93" t="s">
        <v>107</v>
      </c>
      <c r="E21" s="94" t="s">
        <v>178</v>
      </c>
      <c r="F21" s="70"/>
      <c r="G21" s="70"/>
      <c r="H21" s="70"/>
    </row>
    <row r="22" spans="1:8" x14ac:dyDescent="0.2">
      <c r="A22" s="70"/>
      <c r="B22" s="70"/>
      <c r="C22" s="70"/>
      <c r="D22" s="70"/>
      <c r="E22" s="70"/>
      <c r="F22" s="70"/>
      <c r="G22" s="70"/>
      <c r="H22" s="70" t="s">
        <v>9</v>
      </c>
    </row>
  </sheetData>
  <mergeCells count="3">
    <mergeCell ref="B6:F9"/>
    <mergeCell ref="A2:F2"/>
    <mergeCell ref="B3:F4"/>
  </mergeCells>
  <pageMargins left="0.61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1"/>
  <sheetViews>
    <sheetView showGridLines="0" showZeros="0" zoomScaleNormal="100" workbookViewId="0">
      <selection activeCell="B6" sqref="B6:F9"/>
    </sheetView>
  </sheetViews>
  <sheetFormatPr baseColWidth="10" defaultRowHeight="11.25" x14ac:dyDescent="0.2"/>
  <cols>
    <col min="1" max="1" width="16" style="1" customWidth="1"/>
    <col min="2" max="2" width="41" style="1" customWidth="1"/>
    <col min="3" max="3" width="10" style="1" customWidth="1"/>
    <col min="4" max="5" width="18" style="1" customWidth="1"/>
    <col min="6" max="6" width="12.19921875" style="1" bestFit="1" customWidth="1"/>
    <col min="7" max="7" width="13.3984375" style="1" bestFit="1" customWidth="1"/>
    <col min="8" max="8" width="13.796875" style="1" bestFit="1" customWidth="1"/>
    <col min="9" max="16384" width="11.19921875" style="1"/>
  </cols>
  <sheetData>
    <row r="1" spans="1:9" ht="12" thickBot="1" x14ac:dyDescent="0.25">
      <c r="A1" s="1" t="s">
        <v>0</v>
      </c>
    </row>
    <row r="2" spans="1:9" ht="12.75" customHeight="1" thickTop="1" x14ac:dyDescent="0.25">
      <c r="A2" s="131" t="str">
        <f>razonsocial</f>
        <v>MI EMPRESA</v>
      </c>
      <c r="B2" s="132"/>
      <c r="C2" s="132"/>
      <c r="D2" s="132"/>
      <c r="E2" s="132"/>
      <c r="F2" s="132"/>
      <c r="G2" s="56"/>
      <c r="H2" s="57"/>
    </row>
    <row r="3" spans="1:9" x14ac:dyDescent="0.2">
      <c r="A3" s="54" t="s">
        <v>108</v>
      </c>
      <c r="B3" s="130" t="str">
        <f>nombrecliente</f>
        <v>Sistema de Comunicaciones y Transportes, Sistema de Transporte Colectivo Metro, Administración General de Recursos, Línea 12 (Línea Dorada)</v>
      </c>
      <c r="C3" s="130"/>
      <c r="D3" s="130"/>
      <c r="E3" s="130"/>
      <c r="F3" s="130"/>
      <c r="G3" s="3"/>
      <c r="H3" s="4"/>
    </row>
    <row r="4" spans="1:9" x14ac:dyDescent="0.2">
      <c r="A4" s="54"/>
      <c r="B4" s="130"/>
      <c r="C4" s="130"/>
      <c r="D4" s="130"/>
      <c r="E4" s="130"/>
      <c r="F4" s="130"/>
      <c r="G4" s="3"/>
      <c r="H4" s="4"/>
    </row>
    <row r="5" spans="1:9" x14ac:dyDescent="0.2">
      <c r="A5" s="54" t="s">
        <v>250</v>
      </c>
      <c r="B5" s="27" t="str">
        <f>numerodeconcurso</f>
        <v>2009/0257-0001</v>
      </c>
      <c r="C5" s="3"/>
      <c r="E5" s="28" t="s">
        <v>1</v>
      </c>
      <c r="F5" s="45">
        <f>fechadeconcurso</f>
        <v>40017</v>
      </c>
      <c r="H5" s="4"/>
    </row>
    <row r="6" spans="1:9" x14ac:dyDescent="0.2">
      <c r="A6" s="54" t="s">
        <v>109</v>
      </c>
      <c r="B6" s="130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6" s="130"/>
      <c r="D6" s="130"/>
      <c r="E6" s="130"/>
      <c r="F6" s="130"/>
      <c r="G6" s="28" t="s">
        <v>123</v>
      </c>
      <c r="H6" s="3" t="str">
        <f>plazocalculado&amp;" días"</f>
        <v>153 días</v>
      </c>
      <c r="I6" s="2"/>
    </row>
    <row r="7" spans="1:9" x14ac:dyDescent="0.2">
      <c r="A7" s="54"/>
      <c r="B7" s="130"/>
      <c r="C7" s="130"/>
      <c r="D7" s="130"/>
      <c r="E7" s="130"/>
      <c r="F7" s="130"/>
      <c r="G7" s="28" t="s">
        <v>111</v>
      </c>
      <c r="H7" s="63">
        <f>fechainicio</f>
        <v>40026</v>
      </c>
      <c r="I7" s="2"/>
    </row>
    <row r="8" spans="1:9" x14ac:dyDescent="0.2">
      <c r="A8" s="54"/>
      <c r="B8" s="130"/>
      <c r="C8" s="130"/>
      <c r="D8" s="130"/>
      <c r="E8" s="130"/>
      <c r="F8" s="130"/>
      <c r="G8" s="28"/>
      <c r="H8" s="63"/>
      <c r="I8" s="2"/>
    </row>
    <row r="9" spans="1:9" x14ac:dyDescent="0.2">
      <c r="A9" s="55"/>
      <c r="B9" s="130"/>
      <c r="C9" s="130"/>
      <c r="D9" s="130"/>
      <c r="E9" s="130"/>
      <c r="F9" s="130"/>
      <c r="G9" s="28" t="s">
        <v>112</v>
      </c>
      <c r="H9" s="63">
        <f>fechaterminacion</f>
        <v>40178</v>
      </c>
      <c r="I9" s="2"/>
    </row>
    <row r="10" spans="1:9" ht="12" thickBot="1" x14ac:dyDescent="0.25">
      <c r="A10" s="54" t="s">
        <v>110</v>
      </c>
      <c r="B10" s="3" t="str">
        <f>direcciondelaobra&amp;", "&amp;coloniadelaobra&amp;", "&amp;ciudaddelaobra&amp;", "&amp;estadodelaobra</f>
        <v>Tramo de Barranca del Muerto a Tlahuac., Colonia de la obra., México, Ciudad de México</v>
      </c>
      <c r="C10" s="3"/>
      <c r="F10" s="3"/>
      <c r="G10" s="5"/>
      <c r="H10" s="6"/>
    </row>
    <row r="11" spans="1:9" ht="12.75" thickTop="1" thickBot="1" x14ac:dyDescent="0.25">
      <c r="A11" s="61" t="s">
        <v>20</v>
      </c>
      <c r="B11" s="62"/>
      <c r="C11" s="62"/>
      <c r="D11" s="62"/>
      <c r="E11" s="62"/>
      <c r="F11" s="65"/>
    </row>
    <row r="12" spans="1:9" ht="12.75" thickTop="1" thickBot="1" x14ac:dyDescent="0.25">
      <c r="A12" s="67" t="s">
        <v>3</v>
      </c>
      <c r="B12" s="68" t="s">
        <v>21</v>
      </c>
      <c r="C12" s="68" t="s">
        <v>5</v>
      </c>
      <c r="D12" s="68" t="s">
        <v>22</v>
      </c>
      <c r="E12" s="69" t="s">
        <v>6</v>
      </c>
      <c r="F12" s="70"/>
      <c r="G12" s="70"/>
      <c r="H12" s="70"/>
    </row>
    <row r="13" spans="1:9" ht="12" thickTop="1" x14ac:dyDescent="0.2">
      <c r="A13" s="70" t="s">
        <v>7</v>
      </c>
      <c r="B13" s="70"/>
      <c r="C13" s="70"/>
      <c r="D13" s="70"/>
      <c r="E13" s="70"/>
      <c r="F13" s="70"/>
      <c r="G13" s="70"/>
      <c r="H13" s="70"/>
    </row>
    <row r="14" spans="1:9" x14ac:dyDescent="0.2">
      <c r="A14" s="71" t="s">
        <v>99</v>
      </c>
      <c r="B14" s="72" t="s">
        <v>102</v>
      </c>
      <c r="C14" s="73" t="s">
        <v>8</v>
      </c>
      <c r="D14" s="102" t="s">
        <v>17</v>
      </c>
      <c r="E14" s="75" t="s">
        <v>170</v>
      </c>
      <c r="F14" s="70"/>
      <c r="G14" s="70"/>
      <c r="H14" s="70"/>
    </row>
    <row r="15" spans="1:9" x14ac:dyDescent="0.2">
      <c r="A15" s="76"/>
      <c r="B15" s="70"/>
      <c r="C15" s="77"/>
      <c r="D15" s="78"/>
      <c r="E15" s="74" t="s">
        <v>172</v>
      </c>
      <c r="F15" s="70"/>
      <c r="G15" s="70"/>
      <c r="H15" s="70"/>
    </row>
    <row r="16" spans="1:9" x14ac:dyDescent="0.2">
      <c r="A16" s="76"/>
      <c r="B16" s="70"/>
      <c r="C16" s="77"/>
      <c r="D16" s="78"/>
      <c r="E16" s="80"/>
      <c r="F16" s="70"/>
      <c r="G16" s="70"/>
      <c r="H16" s="70"/>
    </row>
    <row r="17" spans="1:8" x14ac:dyDescent="0.2">
      <c r="A17" s="70" t="s">
        <v>105</v>
      </c>
      <c r="B17" s="70"/>
      <c r="C17" s="70"/>
      <c r="D17" s="70"/>
      <c r="E17" s="70"/>
      <c r="F17" s="81"/>
      <c r="G17" s="81"/>
      <c r="H17" s="70"/>
    </row>
    <row r="18" spans="1:8" x14ac:dyDescent="0.2">
      <c r="A18" s="111"/>
      <c r="B18" s="83"/>
      <c r="C18" s="104"/>
      <c r="D18" s="84"/>
      <c r="E18" s="105"/>
      <c r="F18" s="70"/>
      <c r="G18" s="70"/>
      <c r="H18" s="70"/>
    </row>
    <row r="19" spans="1:8" x14ac:dyDescent="0.2">
      <c r="A19" s="112"/>
      <c r="B19" s="87" t="str">
        <f>cargo&amp;": "&amp;responsable</f>
        <v>DIRECTOR GENERAL: ENCARGADO CORRESPONDIENTE</v>
      </c>
      <c r="C19" s="106"/>
      <c r="D19" s="88"/>
      <c r="E19" s="89"/>
      <c r="F19" s="70"/>
      <c r="G19" s="70"/>
      <c r="H19" s="70"/>
    </row>
    <row r="20" spans="1:8" x14ac:dyDescent="0.2">
      <c r="A20" s="113"/>
      <c r="B20" s="92"/>
      <c r="C20" s="108"/>
      <c r="D20" s="93"/>
      <c r="E20" s="94"/>
      <c r="F20" s="70"/>
      <c r="G20" s="70"/>
      <c r="H20" s="70"/>
    </row>
    <row r="21" spans="1:8" x14ac:dyDescent="0.2">
      <c r="A21" s="70"/>
      <c r="B21" s="70"/>
      <c r="C21" s="70"/>
      <c r="D21" s="70"/>
      <c r="E21" s="70"/>
      <c r="F21" s="70"/>
      <c r="G21" s="70"/>
      <c r="H21" s="97" t="s">
        <v>9</v>
      </c>
    </row>
  </sheetData>
  <mergeCells count="3">
    <mergeCell ref="B6:F9"/>
    <mergeCell ref="A2:F2"/>
    <mergeCell ref="B3:F4"/>
  </mergeCells>
  <pageMargins left="0.61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2"/>
  <sheetViews>
    <sheetView showGridLines="0" showZeros="0" zoomScaleNormal="100" workbookViewId="0">
      <selection activeCell="B6" sqref="B6:G9"/>
    </sheetView>
  </sheetViews>
  <sheetFormatPr baseColWidth="10" defaultRowHeight="11.25" x14ac:dyDescent="0.2"/>
  <cols>
    <col min="1" max="1" width="16" style="1" customWidth="1"/>
    <col min="2" max="2" width="10" style="1" customWidth="1"/>
    <col min="3" max="3" width="41" style="1" customWidth="1"/>
    <col min="4" max="4" width="10" style="1" customWidth="1"/>
    <col min="5" max="6" width="18" style="1" customWidth="1"/>
    <col min="7" max="7" width="12.19921875" style="1" bestFit="1" customWidth="1"/>
    <col min="8" max="8" width="13.3984375" style="1" bestFit="1" customWidth="1"/>
    <col min="9" max="9" width="12.796875" style="1" customWidth="1"/>
    <col min="10" max="16384" width="11.19921875" style="1"/>
  </cols>
  <sheetData>
    <row r="1" spans="1:10" ht="12" thickBot="1" x14ac:dyDescent="0.25">
      <c r="A1" s="1" t="s">
        <v>0</v>
      </c>
    </row>
    <row r="2" spans="1:10" ht="12.75" customHeight="1" thickTop="1" x14ac:dyDescent="0.25">
      <c r="A2" s="131" t="str">
        <f>razonsocial</f>
        <v>MI EMPRESA</v>
      </c>
      <c r="B2" s="132"/>
      <c r="C2" s="132"/>
      <c r="D2" s="132"/>
      <c r="E2" s="132"/>
      <c r="F2" s="132"/>
      <c r="G2" s="132"/>
      <c r="H2" s="56"/>
      <c r="I2" s="57"/>
    </row>
    <row r="3" spans="1:10" x14ac:dyDescent="0.2">
      <c r="A3" s="54" t="s">
        <v>108</v>
      </c>
      <c r="B3" s="133" t="str">
        <f>nombrecliente</f>
        <v>Sistema de Comunicaciones y Transportes, Sistema de Transporte Colectivo Metro, Administración General de Recursos, Línea 12 (Línea Dorada)</v>
      </c>
      <c r="C3" s="133"/>
      <c r="D3" s="133"/>
      <c r="E3" s="133"/>
      <c r="F3" s="133"/>
      <c r="G3" s="133"/>
      <c r="H3" s="3"/>
      <c r="I3" s="4"/>
    </row>
    <row r="4" spans="1:10" x14ac:dyDescent="0.2">
      <c r="A4" s="54"/>
      <c r="B4" s="133"/>
      <c r="C4" s="133"/>
      <c r="D4" s="133"/>
      <c r="E4" s="133"/>
      <c r="F4" s="133"/>
      <c r="G4" s="133"/>
      <c r="H4" s="3"/>
      <c r="I4" s="4"/>
    </row>
    <row r="5" spans="1:10" x14ac:dyDescent="0.2">
      <c r="A5" s="54" t="s">
        <v>250</v>
      </c>
      <c r="B5" s="136" t="str">
        <f>numerodeconcurso</f>
        <v>2009/0257-0001</v>
      </c>
      <c r="C5" s="136"/>
      <c r="D5" s="3"/>
      <c r="F5" s="28" t="s">
        <v>1</v>
      </c>
      <c r="G5" s="45">
        <f>fechadeconcurso</f>
        <v>40017</v>
      </c>
      <c r="I5" s="4"/>
    </row>
    <row r="6" spans="1:10" x14ac:dyDescent="0.2">
      <c r="A6" s="54" t="s">
        <v>109</v>
      </c>
      <c r="B6" s="133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6" s="133"/>
      <c r="D6" s="133"/>
      <c r="E6" s="133"/>
      <c r="F6" s="133"/>
      <c r="G6" s="133"/>
      <c r="H6" s="28" t="s">
        <v>123</v>
      </c>
      <c r="I6" s="3" t="str">
        <f>plazocalculado&amp;" días"</f>
        <v>153 días</v>
      </c>
      <c r="J6" s="2"/>
    </row>
    <row r="7" spans="1:10" x14ac:dyDescent="0.2">
      <c r="A7" s="54"/>
      <c r="B7" s="133"/>
      <c r="C7" s="133"/>
      <c r="D7" s="133"/>
      <c r="E7" s="133"/>
      <c r="F7" s="133"/>
      <c r="G7" s="133"/>
      <c r="H7" s="28" t="s">
        <v>111</v>
      </c>
      <c r="I7" s="63">
        <f>fechainicio</f>
        <v>40026</v>
      </c>
      <c r="J7" s="2"/>
    </row>
    <row r="8" spans="1:10" x14ac:dyDescent="0.2">
      <c r="A8" s="54"/>
      <c r="B8" s="133"/>
      <c r="C8" s="133"/>
      <c r="D8" s="133"/>
      <c r="E8" s="133"/>
      <c r="F8" s="133"/>
      <c r="G8" s="133"/>
      <c r="H8" s="28"/>
      <c r="I8" s="63"/>
      <c r="J8" s="2"/>
    </row>
    <row r="9" spans="1:10" x14ac:dyDescent="0.2">
      <c r="A9" s="55"/>
      <c r="B9" s="133"/>
      <c r="C9" s="133"/>
      <c r="D9" s="133"/>
      <c r="E9" s="133"/>
      <c r="F9" s="133"/>
      <c r="G9" s="133"/>
      <c r="H9" s="28" t="s">
        <v>112</v>
      </c>
      <c r="I9" s="63">
        <f>fechaterminacion</f>
        <v>40178</v>
      </c>
      <c r="J9" s="2"/>
    </row>
    <row r="10" spans="1:10" ht="12" thickBot="1" x14ac:dyDescent="0.25">
      <c r="A10" s="103" t="s">
        <v>110</v>
      </c>
      <c r="B10" s="5" t="str">
        <f>direcciondelaobra&amp;", "&amp;coloniadelaobra&amp;", "&amp;ciudaddelaobra&amp;", "&amp;estadodelaobra</f>
        <v>Tramo de Barranca del Muerto a Tlahuac., Colonia de la obra., México, Ciudad de México</v>
      </c>
      <c r="D10" s="5"/>
      <c r="F10" s="5"/>
      <c r="G10" s="3"/>
      <c r="H10" s="5"/>
      <c r="I10" s="6"/>
    </row>
    <row r="11" spans="1:10" ht="14.25" thickTop="1" thickBot="1" x14ac:dyDescent="0.25">
      <c r="A11" s="60" t="s">
        <v>20</v>
      </c>
      <c r="B11" s="7"/>
      <c r="C11" s="62"/>
      <c r="E11" s="62"/>
      <c r="G11" s="65"/>
    </row>
    <row r="12" spans="1:10" ht="12.75" thickTop="1" thickBot="1" x14ac:dyDescent="0.25">
      <c r="A12" s="67" t="s">
        <v>249</v>
      </c>
      <c r="B12" s="67" t="s">
        <v>3</v>
      </c>
      <c r="C12" s="68" t="s">
        <v>21</v>
      </c>
      <c r="D12" s="68" t="s">
        <v>5</v>
      </c>
      <c r="E12" s="68" t="s">
        <v>22</v>
      </c>
      <c r="F12" s="69" t="s">
        <v>6</v>
      </c>
      <c r="G12" s="70"/>
      <c r="H12" s="70"/>
      <c r="I12" s="70"/>
    </row>
    <row r="13" spans="1:10" ht="12" thickTop="1" x14ac:dyDescent="0.2">
      <c r="A13" s="70" t="s">
        <v>7</v>
      </c>
      <c r="B13" s="70"/>
      <c r="C13" s="70"/>
      <c r="D13" s="70"/>
      <c r="E13" s="70"/>
      <c r="F13" s="70"/>
      <c r="G13" s="70"/>
      <c r="H13" s="70"/>
      <c r="I13" s="70"/>
    </row>
    <row r="14" spans="1:10" x14ac:dyDescent="0.2">
      <c r="A14" s="70" t="s">
        <v>247</v>
      </c>
      <c r="B14" s="71" t="s">
        <v>99</v>
      </c>
      <c r="C14" s="72" t="s">
        <v>102</v>
      </c>
      <c r="D14" s="73" t="s">
        <v>8</v>
      </c>
      <c r="E14" s="102" t="s">
        <v>17</v>
      </c>
      <c r="F14" s="75" t="s">
        <v>170</v>
      </c>
      <c r="G14" s="70"/>
      <c r="H14" s="70"/>
      <c r="I14" s="70"/>
    </row>
    <row r="15" spans="1:10" x14ac:dyDescent="0.2">
      <c r="A15" s="76"/>
      <c r="B15" s="76"/>
      <c r="C15" s="70"/>
      <c r="D15" s="77"/>
      <c r="E15" s="78"/>
      <c r="F15" s="74" t="s">
        <v>172</v>
      </c>
      <c r="G15" s="70"/>
      <c r="H15" s="70"/>
      <c r="I15" s="70"/>
    </row>
    <row r="16" spans="1:10" x14ac:dyDescent="0.2">
      <c r="A16" s="76"/>
      <c r="B16" s="76"/>
      <c r="C16" s="70"/>
      <c r="D16" s="77"/>
      <c r="E16" s="78"/>
      <c r="F16" s="79" t="s">
        <v>174</v>
      </c>
      <c r="G16" s="70"/>
      <c r="H16" s="70"/>
      <c r="I16" s="70"/>
    </row>
    <row r="17" spans="1:9" x14ac:dyDescent="0.2">
      <c r="A17" s="76"/>
      <c r="B17" s="76"/>
      <c r="C17" s="70"/>
      <c r="D17" s="77"/>
      <c r="E17" s="78"/>
      <c r="F17" s="80"/>
      <c r="G17" s="70"/>
      <c r="H17" s="70"/>
      <c r="I17" s="70"/>
    </row>
    <row r="18" spans="1:9" x14ac:dyDescent="0.2">
      <c r="A18" s="70" t="s">
        <v>105</v>
      </c>
      <c r="B18" s="70"/>
      <c r="C18" s="70"/>
      <c r="D18" s="70"/>
      <c r="E18" s="70"/>
      <c r="F18" s="70"/>
      <c r="G18" s="81"/>
      <c r="H18" s="81"/>
      <c r="I18" s="70"/>
    </row>
    <row r="19" spans="1:9" x14ac:dyDescent="0.2">
      <c r="A19" s="111"/>
      <c r="B19" s="83"/>
      <c r="C19" s="83"/>
      <c r="D19" s="104"/>
      <c r="E19" s="84"/>
      <c r="F19" s="105"/>
      <c r="G19" s="70"/>
      <c r="H19" s="70"/>
      <c r="I19" s="70"/>
    </row>
    <row r="20" spans="1:9" x14ac:dyDescent="0.2">
      <c r="A20" s="114" t="str">
        <f>cargo&amp;": "&amp;responsable</f>
        <v>DIRECTOR GENERAL: ENCARGADO CORRESPONDIENTE</v>
      </c>
      <c r="D20" s="106"/>
      <c r="E20" s="88" t="s">
        <v>106</v>
      </c>
      <c r="F20" s="89" t="s">
        <v>176</v>
      </c>
      <c r="G20" s="70"/>
      <c r="H20" s="70"/>
      <c r="I20" s="70"/>
    </row>
    <row r="21" spans="1:9" x14ac:dyDescent="0.2">
      <c r="A21" s="113"/>
      <c r="B21" s="92"/>
      <c r="C21" s="92"/>
      <c r="D21" s="108"/>
      <c r="E21" s="93" t="s">
        <v>107</v>
      </c>
      <c r="F21" s="94" t="s">
        <v>178</v>
      </c>
      <c r="G21" s="70"/>
      <c r="H21" s="70"/>
      <c r="I21" s="70"/>
    </row>
    <row r="22" spans="1:9" x14ac:dyDescent="0.2">
      <c r="A22" s="70"/>
      <c r="B22" s="70"/>
      <c r="C22" s="70"/>
      <c r="D22" s="70"/>
      <c r="E22" s="70"/>
      <c r="F22" s="70"/>
      <c r="G22" s="70"/>
      <c r="H22" s="70"/>
      <c r="I22" s="97" t="s">
        <v>9</v>
      </c>
    </row>
  </sheetData>
  <mergeCells count="4">
    <mergeCell ref="A2:G2"/>
    <mergeCell ref="B5:C5"/>
    <mergeCell ref="B3:G4"/>
    <mergeCell ref="B6:G9"/>
  </mergeCells>
  <pageMargins left="0.57999999999999996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12</vt:i4>
      </vt:variant>
      <vt:variant>
        <vt:lpstr>Rangos con nombre</vt:lpstr>
      </vt:variant>
      <vt:variant>
        <vt:i4>60</vt:i4>
      </vt:variant>
    </vt:vector>
  </HeadingPairs>
  <TitlesOfParts>
    <vt:vector size="72" baseType="lpstr">
      <vt:lpstr>N_Campos Generales</vt:lpstr>
      <vt:lpstr>N_Campos Especificos</vt:lpstr>
      <vt:lpstr>a)Equipo (E)</vt:lpstr>
      <vt:lpstr>b)Equipo (T)</vt:lpstr>
      <vt:lpstr>c)Mano de Obra (E)</vt:lpstr>
      <vt:lpstr>d)Mano de Obra (T)</vt:lpstr>
      <vt:lpstr>e)Materiales (E)</vt:lpstr>
      <vt:lpstr>f)Materiales (T)</vt:lpstr>
      <vt:lpstr>g)Materiales con Consecutivo</vt:lpstr>
      <vt:lpstr>h)Equipo (E) con %Relativos</vt:lpstr>
      <vt:lpstr>i)Mano de O. (E) con %Rel.</vt:lpstr>
      <vt:lpstr>j)Materiales (E) con %Rel.</vt:lpstr>
      <vt:lpstr>area</vt:lpstr>
      <vt:lpstr>cargo</vt:lpstr>
      <vt:lpstr>cargocontacto</vt:lpstr>
      <vt:lpstr>cargoresponsabledelaobra</vt:lpstr>
      <vt:lpstr>cargovendedor</vt:lpstr>
      <vt:lpstr>ciudad</vt:lpstr>
      <vt:lpstr>ciudadcliente</vt:lpstr>
      <vt:lpstr>ciudaddelaobra</vt:lpstr>
      <vt:lpstr>cmic</vt:lpstr>
      <vt:lpstr>codigodelaobra</vt:lpstr>
      <vt:lpstr>codigopostalcliente</vt:lpstr>
      <vt:lpstr>codigopostaldelaobra</vt:lpstr>
      <vt:lpstr>codigovendedor</vt:lpstr>
      <vt:lpstr>colonia</vt:lpstr>
      <vt:lpstr>coloniacliente</vt:lpstr>
      <vt:lpstr>coloniadelaobra</vt:lpstr>
      <vt:lpstr>contactocliente</vt:lpstr>
      <vt:lpstr>decimalesredondeo</vt:lpstr>
      <vt:lpstr>departamento</vt:lpstr>
      <vt:lpstr>direccioncliente</vt:lpstr>
      <vt:lpstr>direcciondeconcurso</vt:lpstr>
      <vt:lpstr>direcciondelaobra</vt:lpstr>
      <vt:lpstr>domicilio</vt:lpstr>
      <vt:lpstr>email</vt:lpstr>
      <vt:lpstr>emailcliente</vt:lpstr>
      <vt:lpstr>emaildelaobra</vt:lpstr>
      <vt:lpstr>estado</vt:lpstr>
      <vt:lpstr>estadodelaobra</vt:lpstr>
      <vt:lpstr>fechaconvocatoria</vt:lpstr>
      <vt:lpstr>fechadeconcurso</vt:lpstr>
      <vt:lpstr>fechainicio</vt:lpstr>
      <vt:lpstr>fechaterminacion</vt:lpstr>
      <vt:lpstr>imss</vt:lpstr>
      <vt:lpstr>infonavit</vt:lpstr>
      <vt:lpstr>mailcontacto</vt:lpstr>
      <vt:lpstr>mailvendedor</vt:lpstr>
      <vt:lpstr>nombrecliente</vt:lpstr>
      <vt:lpstr>nombredelaobra</vt:lpstr>
      <vt:lpstr>nombrevendedor</vt:lpstr>
      <vt:lpstr>numconvocatoria</vt:lpstr>
      <vt:lpstr>numerodeconcurso</vt:lpstr>
      <vt:lpstr>plazocalculado</vt:lpstr>
      <vt:lpstr>plazoreal</vt:lpstr>
      <vt:lpstr>porcentajeivapresupuesto</vt:lpstr>
      <vt:lpstr>primeramoneda</vt:lpstr>
      <vt:lpstr>razonsocial</vt:lpstr>
      <vt:lpstr>remateprimeramoneda</vt:lpstr>
      <vt:lpstr>rematesegundamoneda</vt:lpstr>
      <vt:lpstr>responsable</vt:lpstr>
      <vt:lpstr>responsabledelaobra</vt:lpstr>
      <vt:lpstr>rfc</vt:lpstr>
      <vt:lpstr>segundamoneda</vt:lpstr>
      <vt:lpstr>telefono</vt:lpstr>
      <vt:lpstr>telefonocliente</vt:lpstr>
      <vt:lpstr>telefonocontacto</vt:lpstr>
      <vt:lpstr>telefonodelaobra</vt:lpstr>
      <vt:lpstr>telefonovendedor</vt:lpstr>
      <vt:lpstr>tipodelicitacion</vt:lpstr>
      <vt:lpstr>totalpresupuestoprimeramoneda</vt:lpstr>
      <vt:lpstr>totalpresupuestosegundamoneda</vt:lpstr>
    </vt:vector>
  </TitlesOfParts>
  <Company>NEODATA S. A. DE C. V.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MIGUEL ANGEL RUIZ SANCHEZ</dc:creator>
  <cp:lastModifiedBy>anunez</cp:lastModifiedBy>
  <cp:lastPrinted>2018-04-04T20:22:42Z</cp:lastPrinted>
  <dcterms:created xsi:type="dcterms:W3CDTF">2003-10-02T22:59:07Z</dcterms:created>
  <dcterms:modified xsi:type="dcterms:W3CDTF">2025-08-15T22:02:57Z</dcterms:modified>
</cp:coreProperties>
</file>